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dfiles\partages\novapec_daf\Conception d'outils\Outils porteurs\Outils budget\"/>
    </mc:Choice>
  </mc:AlternateContent>
  <xr:revisionPtr revIDLastSave="0" documentId="13_ncr:1_{94AF6D11-53BF-4857-94DF-88C34CFD06E5}" xr6:coauthVersionLast="47" xr6:coauthVersionMax="47" xr10:uidLastSave="{00000000-0000-0000-0000-000000000000}"/>
  <bookViews>
    <workbookView xWindow="33720" yWindow="-120" windowWidth="29040" windowHeight="15720" xr2:uid="{FA1EBE0C-C507-498F-9863-735F85D548E8}"/>
  </bookViews>
  <sheets>
    <sheet name="Budget prévisionnel" sheetId="6" r:id="rId1"/>
    <sheet name="Bilan période 1" sheetId="9" r:id="rId2"/>
    <sheet name="Bilan période 2" sheetId="10" r:id="rId3"/>
    <sheet name="Bilan période 3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6" l="1"/>
  <c r="G43" i="6"/>
  <c r="G52" i="6"/>
  <c r="G15" i="6"/>
  <c r="L15" i="6" s="1"/>
  <c r="O39" i="11"/>
  <c r="R39" i="11" s="1"/>
  <c r="O40" i="11"/>
  <c r="R40" i="11" s="1"/>
  <c r="O38" i="11"/>
  <c r="R38" i="11" s="1"/>
  <c r="O33" i="11"/>
  <c r="R33" i="11" s="1"/>
  <c r="O27" i="11"/>
  <c r="R27" i="11" s="1"/>
  <c r="O28" i="11"/>
  <c r="R28" i="11" s="1"/>
  <c r="O29" i="11"/>
  <c r="R29" i="11" s="1"/>
  <c r="O30" i="11"/>
  <c r="R30" i="11" s="1"/>
  <c r="O31" i="11"/>
  <c r="O26" i="11"/>
  <c r="R26" i="11" s="1"/>
  <c r="O24" i="11"/>
  <c r="O23" i="11"/>
  <c r="O15" i="11"/>
  <c r="R15" i="11" s="1"/>
  <c r="O16" i="11"/>
  <c r="R16" i="11" s="1"/>
  <c r="O17" i="11"/>
  <c r="R17" i="11" s="1"/>
  <c r="O18" i="11"/>
  <c r="R18" i="11" s="1"/>
  <c r="O19" i="11"/>
  <c r="R19" i="11" s="1"/>
  <c r="O20" i="11"/>
  <c r="R20" i="11" s="1"/>
  <c r="O21" i="11"/>
  <c r="R21" i="11" s="1"/>
  <c r="O14" i="11"/>
  <c r="R14" i="11" s="1"/>
  <c r="O12" i="11"/>
  <c r="R12" i="11" s="1"/>
  <c r="P13" i="11"/>
  <c r="P22" i="11"/>
  <c r="O11" i="11"/>
  <c r="G54" i="11"/>
  <c r="J54" i="11" s="1"/>
  <c r="G55" i="11"/>
  <c r="J55" i="11" s="1"/>
  <c r="G56" i="11"/>
  <c r="J56" i="11" s="1"/>
  <c r="G53" i="11"/>
  <c r="J53" i="11" s="1"/>
  <c r="H51" i="9"/>
  <c r="H51" i="10"/>
  <c r="G51" i="10"/>
  <c r="H51" i="11"/>
  <c r="G51" i="11"/>
  <c r="G46" i="11"/>
  <c r="J46" i="11" s="1"/>
  <c r="G45" i="11"/>
  <c r="J45" i="11" s="1"/>
  <c r="G44" i="11"/>
  <c r="G37" i="11"/>
  <c r="J37" i="11" s="1"/>
  <c r="G38" i="11"/>
  <c r="J38" i="11" s="1"/>
  <c r="G39" i="11"/>
  <c r="J39" i="11" s="1"/>
  <c r="G40" i="11"/>
  <c r="J40" i="11" s="1"/>
  <c r="G41" i="11"/>
  <c r="J41" i="11" s="1"/>
  <c r="G36" i="11"/>
  <c r="J36" i="11" s="1"/>
  <c r="G33" i="11"/>
  <c r="J33" i="11" s="1"/>
  <c r="G34" i="11"/>
  <c r="J34" i="11" s="1"/>
  <c r="G32" i="11"/>
  <c r="G30" i="11"/>
  <c r="J30" i="11" s="1"/>
  <c r="G29" i="11"/>
  <c r="J29" i="11" s="1"/>
  <c r="G23" i="11"/>
  <c r="J23" i="11" s="1"/>
  <c r="G24" i="11"/>
  <c r="J24" i="11" s="1"/>
  <c r="G25" i="11"/>
  <c r="J25" i="11" s="1"/>
  <c r="G26" i="11"/>
  <c r="J26" i="11" s="1"/>
  <c r="G27" i="11"/>
  <c r="G22" i="11"/>
  <c r="J22" i="11"/>
  <c r="G17" i="11"/>
  <c r="J17" i="11" s="1"/>
  <c r="G18" i="11"/>
  <c r="J18" i="11" s="1"/>
  <c r="G19" i="11"/>
  <c r="J19" i="11" s="1"/>
  <c r="G20" i="11"/>
  <c r="G16" i="11"/>
  <c r="J16" i="11" s="1"/>
  <c r="G13" i="11"/>
  <c r="J13" i="11" s="1"/>
  <c r="G14" i="11"/>
  <c r="J14" i="11" s="1"/>
  <c r="G12" i="11"/>
  <c r="J12" i="11" s="1"/>
  <c r="O10" i="11"/>
  <c r="P10" i="11" s="1"/>
  <c r="G10" i="11"/>
  <c r="H47" i="11"/>
  <c r="H42" i="11"/>
  <c r="H48" i="11" s="1"/>
  <c r="F42" i="11"/>
  <c r="J32" i="11"/>
  <c r="R31" i="11"/>
  <c r="J27" i="11"/>
  <c r="R24" i="11"/>
  <c r="R23" i="11"/>
  <c r="N22" i="11"/>
  <c r="R11" i="11"/>
  <c r="H10" i="11"/>
  <c r="D4" i="11"/>
  <c r="D3" i="11"/>
  <c r="E2" i="11"/>
  <c r="P10" i="10"/>
  <c r="O10" i="10"/>
  <c r="H10" i="9"/>
  <c r="H10" i="10"/>
  <c r="G10" i="10"/>
  <c r="S12" i="6"/>
  <c r="O13" i="10" s="1"/>
  <c r="S33" i="6"/>
  <c r="I41" i="6"/>
  <c r="G33" i="6"/>
  <c r="G32" i="6"/>
  <c r="G31" i="6"/>
  <c r="O39" i="10"/>
  <c r="R39" i="10" s="1"/>
  <c r="O40" i="10"/>
  <c r="R40" i="10" s="1"/>
  <c r="O38" i="10"/>
  <c r="R38" i="10" s="1"/>
  <c r="O33" i="10"/>
  <c r="R33" i="10" s="1"/>
  <c r="O27" i="10"/>
  <c r="R27" i="10" s="1"/>
  <c r="O28" i="10"/>
  <c r="O29" i="10"/>
  <c r="O30" i="10"/>
  <c r="O31" i="10"/>
  <c r="O26" i="10"/>
  <c r="R26" i="10" s="1"/>
  <c r="O16" i="10"/>
  <c r="R16" i="10" s="1"/>
  <c r="O24" i="10"/>
  <c r="R24" i="10" s="1"/>
  <c r="O23" i="10"/>
  <c r="R23" i="10" s="1"/>
  <c r="O21" i="10"/>
  <c r="R21" i="10" s="1"/>
  <c r="O20" i="10"/>
  <c r="R20" i="10" s="1"/>
  <c r="O19" i="10"/>
  <c r="R19" i="10" s="1"/>
  <c r="O18" i="10"/>
  <c r="O17" i="10"/>
  <c r="R17" i="10" s="1"/>
  <c r="O15" i="10"/>
  <c r="R15" i="10" s="1"/>
  <c r="O14" i="10"/>
  <c r="R14" i="10" s="1"/>
  <c r="O12" i="10"/>
  <c r="R18" i="10"/>
  <c r="O11" i="10"/>
  <c r="R11" i="10"/>
  <c r="G54" i="10"/>
  <c r="J54" i="10" s="1"/>
  <c r="G55" i="10"/>
  <c r="J55" i="10" s="1"/>
  <c r="G56" i="10"/>
  <c r="J56" i="10" s="1"/>
  <c r="G53" i="10"/>
  <c r="J53" i="10" s="1"/>
  <c r="H47" i="10"/>
  <c r="G45" i="10"/>
  <c r="J45" i="10" s="1"/>
  <c r="G46" i="10"/>
  <c r="J46" i="10" s="1"/>
  <c r="G44" i="10"/>
  <c r="G39" i="10"/>
  <c r="J39" i="10" s="1"/>
  <c r="G40" i="10"/>
  <c r="J40" i="10" s="1"/>
  <c r="G41" i="10"/>
  <c r="J41" i="10" s="1"/>
  <c r="G38" i="10"/>
  <c r="G37" i="10"/>
  <c r="J37" i="10" s="1"/>
  <c r="G36" i="10"/>
  <c r="J36" i="10" s="1"/>
  <c r="G33" i="10"/>
  <c r="J33" i="10" s="1"/>
  <c r="G34" i="10"/>
  <c r="J34" i="10" s="1"/>
  <c r="G32" i="10"/>
  <c r="J32" i="10" s="1"/>
  <c r="G30" i="10"/>
  <c r="J30" i="10" s="1"/>
  <c r="G29" i="10"/>
  <c r="J29" i="10" s="1"/>
  <c r="G23" i="10"/>
  <c r="G24" i="10"/>
  <c r="J24" i="10" s="1"/>
  <c r="G25" i="10"/>
  <c r="J25" i="10" s="1"/>
  <c r="G26" i="10"/>
  <c r="J26" i="10" s="1"/>
  <c r="G27" i="10"/>
  <c r="J27" i="10" s="1"/>
  <c r="G22" i="10"/>
  <c r="J22" i="10" s="1"/>
  <c r="G17" i="10"/>
  <c r="J17" i="10" s="1"/>
  <c r="G18" i="10"/>
  <c r="J18" i="10" s="1"/>
  <c r="G19" i="10"/>
  <c r="J19" i="10" s="1"/>
  <c r="G20" i="10"/>
  <c r="J20" i="10" s="1"/>
  <c r="G16" i="10"/>
  <c r="J16" i="10" s="1"/>
  <c r="G13" i="10"/>
  <c r="J13" i="10" s="1"/>
  <c r="G14" i="10"/>
  <c r="J14" i="10" s="1"/>
  <c r="G12" i="10"/>
  <c r="H42" i="10"/>
  <c r="H48" i="10" s="1"/>
  <c r="F42" i="10"/>
  <c r="J38" i="10"/>
  <c r="P34" i="10"/>
  <c r="N31" i="10" s="1"/>
  <c r="R31" i="10"/>
  <c r="R30" i="10"/>
  <c r="R29" i="10"/>
  <c r="R28" i="10"/>
  <c r="J23" i="10"/>
  <c r="P22" i="10"/>
  <c r="P13" i="10"/>
  <c r="R12" i="10"/>
  <c r="D4" i="10"/>
  <c r="D3" i="10"/>
  <c r="E2" i="10"/>
  <c r="D4" i="9"/>
  <c r="D3" i="9"/>
  <c r="E2" i="9"/>
  <c r="Q11" i="6"/>
  <c r="Q10" i="6"/>
  <c r="P13" i="9"/>
  <c r="O31" i="9"/>
  <c r="R31" i="9" s="1"/>
  <c r="R21" i="6"/>
  <c r="H46" i="6"/>
  <c r="H41" i="6"/>
  <c r="H47" i="6" s="1"/>
  <c r="R21" i="9"/>
  <c r="P22" i="9"/>
  <c r="N22" i="9" s="1"/>
  <c r="O23" i="9"/>
  <c r="R23" i="9" s="1"/>
  <c r="O22" i="9"/>
  <c r="R22" i="9" s="1"/>
  <c r="T21" i="6"/>
  <c r="O22" i="11" s="1"/>
  <c r="S21" i="6"/>
  <c r="O22" i="10" s="1"/>
  <c r="T12" i="6"/>
  <c r="O13" i="11" s="1"/>
  <c r="R13" i="11" s="1"/>
  <c r="R12" i="6"/>
  <c r="O13" i="9" s="1"/>
  <c r="R14" i="9"/>
  <c r="R17" i="9"/>
  <c r="R19" i="9"/>
  <c r="G10" i="9"/>
  <c r="G12" i="9"/>
  <c r="J12" i="9" s="1"/>
  <c r="O40" i="9"/>
  <c r="R40" i="9" s="1"/>
  <c r="O39" i="9"/>
  <c r="R39" i="9" s="1"/>
  <c r="O38" i="9"/>
  <c r="R38" i="9" s="1"/>
  <c r="O33" i="9"/>
  <c r="R33" i="9" s="1"/>
  <c r="O27" i="9"/>
  <c r="R27" i="9" s="1"/>
  <c r="O28" i="9"/>
  <c r="R28" i="9" s="1"/>
  <c r="O29" i="9"/>
  <c r="R29" i="9" s="1"/>
  <c r="O30" i="9"/>
  <c r="R30" i="9" s="1"/>
  <c r="O26" i="9"/>
  <c r="R26" i="9" s="1"/>
  <c r="O24" i="9"/>
  <c r="R24" i="9" s="1"/>
  <c r="O15" i="9"/>
  <c r="R15" i="9" s="1"/>
  <c r="O16" i="9"/>
  <c r="R16" i="9" s="1"/>
  <c r="O17" i="9"/>
  <c r="O18" i="9"/>
  <c r="R18" i="9" s="1"/>
  <c r="O19" i="9"/>
  <c r="O20" i="9"/>
  <c r="R20" i="9" s="1"/>
  <c r="O21" i="9"/>
  <c r="O14" i="9"/>
  <c r="O12" i="9"/>
  <c r="R12" i="9" s="1"/>
  <c r="O11" i="9"/>
  <c r="R11" i="9" s="1"/>
  <c r="O10" i="9"/>
  <c r="P10" i="9" s="1"/>
  <c r="G56" i="9"/>
  <c r="J56" i="9" s="1"/>
  <c r="G55" i="9"/>
  <c r="J55" i="9" s="1"/>
  <c r="G54" i="9"/>
  <c r="J54" i="9" s="1"/>
  <c r="G53" i="9"/>
  <c r="J53" i="9" s="1"/>
  <c r="G51" i="9"/>
  <c r="H47" i="9"/>
  <c r="G46" i="9"/>
  <c r="J46" i="9" s="1"/>
  <c r="G45" i="9"/>
  <c r="J45" i="9" s="1"/>
  <c r="G44" i="9"/>
  <c r="J44" i="9" s="1"/>
  <c r="G41" i="9"/>
  <c r="J41" i="9" s="1"/>
  <c r="G40" i="9"/>
  <c r="G39" i="9"/>
  <c r="G38" i="9"/>
  <c r="G37" i="9"/>
  <c r="J37" i="9" s="1"/>
  <c r="G36" i="9"/>
  <c r="G34" i="9"/>
  <c r="J34" i="9" s="1"/>
  <c r="G33" i="9"/>
  <c r="J33" i="9" s="1"/>
  <c r="G32" i="9"/>
  <c r="J32" i="9" s="1"/>
  <c r="G30" i="9"/>
  <c r="G29" i="9"/>
  <c r="G23" i="9"/>
  <c r="G24" i="9"/>
  <c r="G25" i="9"/>
  <c r="G26" i="9"/>
  <c r="G27" i="9"/>
  <c r="J27" i="9" s="1"/>
  <c r="G22" i="9"/>
  <c r="G17" i="9"/>
  <c r="G18" i="9"/>
  <c r="J18" i="9" s="1"/>
  <c r="G19" i="9"/>
  <c r="G20" i="9"/>
  <c r="G16" i="9"/>
  <c r="G13" i="9"/>
  <c r="G14" i="9"/>
  <c r="J41" i="6"/>
  <c r="G42" i="11" s="1"/>
  <c r="G35" i="6"/>
  <c r="G19" i="6"/>
  <c r="G18" i="6"/>
  <c r="G17" i="6"/>
  <c r="L17" i="6" s="1"/>
  <c r="G16" i="6"/>
  <c r="G13" i="6"/>
  <c r="G12" i="6"/>
  <c r="G11" i="6"/>
  <c r="H42" i="9"/>
  <c r="Q32" i="6"/>
  <c r="G53" i="6"/>
  <c r="G54" i="6"/>
  <c r="G55" i="6"/>
  <c r="Q38" i="6"/>
  <c r="Q39" i="6"/>
  <c r="Q37" i="6"/>
  <c r="Q26" i="6"/>
  <c r="Q27" i="6"/>
  <c r="Q28" i="6"/>
  <c r="Q29" i="6"/>
  <c r="Q30" i="6"/>
  <c r="Q25" i="6"/>
  <c r="Q23" i="6"/>
  <c r="Q22" i="6"/>
  <c r="Q14" i="6"/>
  <c r="Q15" i="6"/>
  <c r="Q16" i="6"/>
  <c r="Q17" i="6"/>
  <c r="Q18" i="6"/>
  <c r="Q19" i="6"/>
  <c r="Q20" i="6"/>
  <c r="Q13" i="6"/>
  <c r="J46" i="6"/>
  <c r="G47" i="11" s="1"/>
  <c r="I46" i="6"/>
  <c r="G44" i="6"/>
  <c r="G45" i="6"/>
  <c r="G37" i="6"/>
  <c r="G38" i="6"/>
  <c r="G39" i="6"/>
  <c r="G40" i="6"/>
  <c r="G36" i="6"/>
  <c r="G29" i="6"/>
  <c r="G28" i="6"/>
  <c r="G24" i="6"/>
  <c r="G22" i="6"/>
  <c r="L22" i="6" s="1"/>
  <c r="G23" i="6"/>
  <c r="L23" i="6" s="1"/>
  <c r="G25" i="6"/>
  <c r="G26" i="6"/>
  <c r="G21" i="6"/>
  <c r="L21" i="6" s="1"/>
  <c r="R33" i="6" l="1"/>
  <c r="O34" i="9" s="1"/>
  <c r="I47" i="6"/>
  <c r="Q21" i="6"/>
  <c r="J47" i="11"/>
  <c r="R48" i="11"/>
  <c r="P34" i="11"/>
  <c r="J44" i="11"/>
  <c r="J20" i="11"/>
  <c r="R22" i="11"/>
  <c r="R48" i="9"/>
  <c r="Q12" i="6"/>
  <c r="Q33" i="6" s="1"/>
  <c r="P21" i="6" s="1"/>
  <c r="G42" i="10"/>
  <c r="R13" i="10"/>
  <c r="R22" i="10"/>
  <c r="G47" i="10"/>
  <c r="J47" i="10" s="1"/>
  <c r="N18" i="10"/>
  <c r="N26" i="10"/>
  <c r="R35" i="10"/>
  <c r="J44" i="10"/>
  <c r="R48" i="10"/>
  <c r="N16" i="10"/>
  <c r="N20" i="10"/>
  <c r="N13" i="10"/>
  <c r="N23" i="10"/>
  <c r="N33" i="10"/>
  <c r="N19" i="10"/>
  <c r="N24" i="10"/>
  <c r="N27" i="10"/>
  <c r="J12" i="10"/>
  <c r="N14" i="10"/>
  <c r="N22" i="10"/>
  <c r="N30" i="10"/>
  <c r="N12" i="10"/>
  <c r="N17" i="10"/>
  <c r="N21" i="10"/>
  <c r="N29" i="10"/>
  <c r="N11" i="10"/>
  <c r="N28" i="10"/>
  <c r="N15" i="10"/>
  <c r="P34" i="9"/>
  <c r="R13" i="9"/>
  <c r="G41" i="6"/>
  <c r="H48" i="9"/>
  <c r="J39" i="9"/>
  <c r="J29" i="9"/>
  <c r="J20" i="9"/>
  <c r="J17" i="9"/>
  <c r="J36" i="9"/>
  <c r="J22" i="9"/>
  <c r="J26" i="9"/>
  <c r="J40" i="9"/>
  <c r="J23" i="9"/>
  <c r="J14" i="9"/>
  <c r="J13" i="9"/>
  <c r="J16" i="9"/>
  <c r="J30" i="9"/>
  <c r="J19" i="9"/>
  <c r="G47" i="9"/>
  <c r="J25" i="9"/>
  <c r="J24" i="9"/>
  <c r="J38" i="9"/>
  <c r="G42" i="9"/>
  <c r="V22" i="6"/>
  <c r="V24" i="6"/>
  <c r="V31" i="6"/>
  <c r="L11" i="6"/>
  <c r="L13" i="6"/>
  <c r="L16" i="6"/>
  <c r="L18" i="6"/>
  <c r="L19" i="6"/>
  <c r="L24" i="6"/>
  <c r="L25" i="6"/>
  <c r="L26" i="6"/>
  <c r="L27" i="6"/>
  <c r="L28" i="6"/>
  <c r="L29" i="6"/>
  <c r="L30" i="6"/>
  <c r="L35" i="6"/>
  <c r="L36" i="6"/>
  <c r="L37" i="6"/>
  <c r="L38" i="6"/>
  <c r="L39" i="6"/>
  <c r="L40" i="6"/>
  <c r="L44" i="6"/>
  <c r="L45" i="6"/>
  <c r="L49" i="6"/>
  <c r="L51" i="6"/>
  <c r="L52" i="6"/>
  <c r="L53" i="6"/>
  <c r="L54" i="6"/>
  <c r="L55" i="6"/>
  <c r="L31" i="6"/>
  <c r="R34" i="9" l="1"/>
  <c r="N12" i="11"/>
  <c r="N11" i="11"/>
  <c r="N13" i="11"/>
  <c r="J42" i="11"/>
  <c r="N17" i="11"/>
  <c r="N30" i="11"/>
  <c r="N14" i="11"/>
  <c r="N24" i="11"/>
  <c r="N19" i="11"/>
  <c r="N33" i="11"/>
  <c r="N15" i="11"/>
  <c r="N27" i="11"/>
  <c r="N16" i="11"/>
  <c r="N29" i="11"/>
  <c r="N21" i="11"/>
  <c r="N31" i="11"/>
  <c r="N28" i="11"/>
  <c r="N26" i="11"/>
  <c r="N23" i="11"/>
  <c r="N18" i="11"/>
  <c r="N20" i="11"/>
  <c r="R35" i="11"/>
  <c r="J47" i="9"/>
  <c r="P10" i="6"/>
  <c r="P12" i="6"/>
  <c r="G48" i="10"/>
  <c r="F47" i="10" s="1"/>
  <c r="J42" i="10"/>
  <c r="R35" i="9"/>
  <c r="N24" i="9"/>
  <c r="N19" i="9"/>
  <c r="N20" i="9"/>
  <c r="N11" i="9"/>
  <c r="N23" i="9"/>
  <c r="N12" i="9"/>
  <c r="N27" i="9"/>
  <c r="N28" i="9"/>
  <c r="N14" i="9"/>
  <c r="N29" i="9"/>
  <c r="N15" i="9"/>
  <c r="N30" i="9"/>
  <c r="N16" i="9"/>
  <c r="N31" i="9"/>
  <c r="N17" i="9"/>
  <c r="N26" i="9"/>
  <c r="N18" i="9"/>
  <c r="N33" i="9"/>
  <c r="N21" i="9"/>
  <c r="N13" i="9"/>
  <c r="G48" i="9"/>
  <c r="F47" i="9" s="1"/>
  <c r="J42" i="9"/>
  <c r="F42" i="9"/>
  <c r="L12" i="6"/>
  <c r="J48" i="10" l="1"/>
  <c r="J48" i="9"/>
  <c r="L43" i="6" l="1"/>
  <c r="G46" i="6"/>
  <c r="G47" i="6" s="1"/>
  <c r="V39" i="6"/>
  <c r="V38" i="6"/>
  <c r="V37" i="6"/>
  <c r="O34" i="11"/>
  <c r="R34" i="11" s="1"/>
  <c r="L33" i="6"/>
  <c r="L32" i="6"/>
  <c r="V30" i="6"/>
  <c r="V29" i="6"/>
  <c r="V28" i="6"/>
  <c r="V27" i="6"/>
  <c r="V26" i="6"/>
  <c r="V25" i="6"/>
  <c r="V23" i="6"/>
  <c r="V20" i="6"/>
  <c r="V19" i="6"/>
  <c r="V18" i="6"/>
  <c r="V17" i="6"/>
  <c r="V16" i="6"/>
  <c r="V15" i="6"/>
  <c r="V14" i="6"/>
  <c r="V11" i="6"/>
  <c r="V10" i="6"/>
  <c r="O34" i="10" l="1"/>
  <c r="R34" i="10" s="1"/>
  <c r="V33" i="6"/>
  <c r="V13" i="6"/>
  <c r="V32" i="6"/>
  <c r="L46" i="6"/>
  <c r="V46" i="6"/>
  <c r="J47" i="6"/>
  <c r="G48" i="11" s="1"/>
  <c r="J48" i="11" l="1"/>
  <c r="F47" i="11"/>
  <c r="P22" i="6"/>
  <c r="G57" i="6"/>
  <c r="Q57" i="6"/>
  <c r="L41" i="6"/>
  <c r="F46" i="6"/>
  <c r="L47" i="6"/>
  <c r="F41" i="6"/>
  <c r="P11" i="6"/>
  <c r="P30" i="6"/>
  <c r="P26" i="6"/>
  <c r="P13" i="6"/>
  <c r="P16" i="6"/>
  <c r="P37" i="6"/>
  <c r="P28" i="6"/>
  <c r="P15" i="6"/>
  <c r="P27" i="6"/>
  <c r="P17" i="6"/>
  <c r="P25" i="6"/>
  <c r="P29" i="6"/>
  <c r="P32" i="6"/>
  <c r="P19" i="6"/>
  <c r="P39" i="6"/>
  <c r="P14" i="6"/>
  <c r="P20" i="6"/>
  <c r="P38" i="6"/>
  <c r="P23" i="6"/>
  <c r="P18" i="6"/>
  <c r="V35" i="6" l="1"/>
  <c r="P33" i="6"/>
</calcChain>
</file>

<file path=xl/sharedStrings.xml><?xml version="1.0" encoding="utf-8"?>
<sst xmlns="http://schemas.openxmlformats.org/spreadsheetml/2006/main" count="394" uniqueCount="93">
  <si>
    <t>Nom de l'organisme demandeur :</t>
  </si>
  <si>
    <t>Titre du projet :</t>
  </si>
  <si>
    <t>PLAN DE FINANCEMENT PREVISIONNEL DU PROJET</t>
  </si>
  <si>
    <t>CHARGES</t>
  </si>
  <si>
    <t>PRODUITS</t>
  </si>
  <si>
    <t>CHARGES DIRECTES</t>
  </si>
  <si>
    <t>RESSOURCES DIRECTES</t>
  </si>
  <si>
    <t>Compte</t>
  </si>
  <si>
    <t>Dépenses pour le projet</t>
  </si>
  <si>
    <t>Nature de la dépense</t>
  </si>
  <si>
    <t>Nombre unités</t>
  </si>
  <si>
    <t>Coût unitaire</t>
  </si>
  <si>
    <t>Contrôle renseignement</t>
  </si>
  <si>
    <t>Ressources pour le projet</t>
  </si>
  <si>
    <t>Montant</t>
  </si>
  <si>
    <t>% du total</t>
  </si>
  <si>
    <t>Achats</t>
  </si>
  <si>
    <t>Vente de produits finis, de marchandise, de prestations de service</t>
  </si>
  <si>
    <t>- Matières et fournitures</t>
  </si>
  <si>
    <t>Dotations et produits de tarification</t>
  </si>
  <si>
    <t>- Autres fournitures</t>
  </si>
  <si>
    <t>Subventions d'exploitation</t>
  </si>
  <si>
    <t>-</t>
  </si>
  <si>
    <t>- Etat</t>
  </si>
  <si>
    <t>Services extérieurs</t>
  </si>
  <si>
    <t>- Conseils régionaux</t>
  </si>
  <si>
    <t>- Location</t>
  </si>
  <si>
    <t>- Conseils départemantaux</t>
  </si>
  <si>
    <t>- Entretien et réparation</t>
  </si>
  <si>
    <t>- Communes et communautés de communes</t>
  </si>
  <si>
    <t>- Assurance</t>
  </si>
  <si>
    <t>- Organismes sociaux</t>
  </si>
  <si>
    <t>- Documentation</t>
  </si>
  <si>
    <t>- Fonds européens</t>
  </si>
  <si>
    <t>- L'agence de service et de paiement (pour les emplois aidés)</t>
  </si>
  <si>
    <t>Autres services extérieurs</t>
  </si>
  <si>
    <t>- Autres établissements publics</t>
  </si>
  <si>
    <t>- Rémunérations intermédiaires et honoraires</t>
  </si>
  <si>
    <t>- Publicité, publications</t>
  </si>
  <si>
    <t>Autres produits de gestion courante</t>
  </si>
  <si>
    <t>- Déplacements, missions</t>
  </si>
  <si>
    <t>- Cotisations</t>
  </si>
  <si>
    <t>- Services bancaires, autres</t>
  </si>
  <si>
    <t>- Dons manuels - mécénat</t>
  </si>
  <si>
    <t>Impôts et taxes</t>
  </si>
  <si>
    <t>Produits financiers</t>
  </si>
  <si>
    <t>- Impôts et taxes sur rémunération</t>
  </si>
  <si>
    <t>Produits exceptionnels</t>
  </si>
  <si>
    <t>- Autres impôts et taxes</t>
  </si>
  <si>
    <t>Reprise sur amortissement et provisions</t>
  </si>
  <si>
    <t>Charges de personnel</t>
  </si>
  <si>
    <t>Transferts de charges</t>
  </si>
  <si>
    <t>- Rémunération des personnels</t>
  </si>
  <si>
    <t>RESSOURCES PROPRES AFFECTEES AU PROJET</t>
  </si>
  <si>
    <t>Autofinancement du porteur de projet</t>
  </si>
  <si>
    <t>TOTAL DES PRODUITS</t>
  </si>
  <si>
    <t>Autres charges de gestion courante</t>
  </si>
  <si>
    <t>EVALUATION DES CONTRIBUTIONS VOLONTAIRES</t>
  </si>
  <si>
    <t>Contributions volontaires en nature</t>
  </si>
  <si>
    <t>Charges financières</t>
  </si>
  <si>
    <t>- Bénévolat</t>
  </si>
  <si>
    <t>Charges exceptionnelles</t>
  </si>
  <si>
    <t>- Prestations en nature</t>
  </si>
  <si>
    <t>Dotations aux amortissements, provisions</t>
  </si>
  <si>
    <t>- Don en nature</t>
  </si>
  <si>
    <t>Impôts sur les bénéfices (IS); Participation des salariés</t>
  </si>
  <si>
    <t>Sous-total charges directes</t>
  </si>
  <si>
    <t>CHARGES INDIRECTES REPARTIES AFFECTEES AU PROJET</t>
  </si>
  <si>
    <t>Charges fixes de fonctionnement</t>
  </si>
  <si>
    <t>Frais financiers</t>
  </si>
  <si>
    <t>Autres</t>
  </si>
  <si>
    <t>Sous-total charges indirectes</t>
  </si>
  <si>
    <t>TOTAL DES CHARGES</t>
  </si>
  <si>
    <t>Emploi des contributions volontaires en nature</t>
  </si>
  <si>
    <t>- Secours en nature</t>
  </si>
  <si>
    <t>-Mise à disposition gratuite de biens et services</t>
  </si>
  <si>
    <t>-Prestations</t>
  </si>
  <si>
    <t>-Personnel bénévole</t>
  </si>
  <si>
    <t>-Novapec</t>
  </si>
  <si>
    <t>-Autres aides privée</t>
  </si>
  <si>
    <t>Aides privées (fondation etc)</t>
  </si>
  <si>
    <t xml:space="preserve">Nom de la personne responsable du budget : </t>
  </si>
  <si>
    <r>
      <t xml:space="preserve">Coût du projet
</t>
    </r>
    <r>
      <rPr>
        <sz val="22"/>
        <rFont val="Calibri"/>
        <family val="2"/>
      </rPr>
      <t>(toutes années)</t>
    </r>
  </si>
  <si>
    <t>COMPTE RENDU FINANCIER DU PROJET</t>
  </si>
  <si>
    <t>Période 1
(du jj/mm/aaaa au jj/mm/aaaa)</t>
  </si>
  <si>
    <t>Période 2
(du jj/mm/aaaa au jj/mm/aaaa)</t>
  </si>
  <si>
    <t>Période 3
(du jj/mm/aaaa au jj/mm/aaaa)</t>
  </si>
  <si>
    <t>PREVISIONNEL</t>
  </si>
  <si>
    <t>REALISATION</t>
  </si>
  <si>
    <t>Evaluation écart</t>
  </si>
  <si>
    <t>RESSOURCES ACQUISES</t>
  </si>
  <si>
    <r>
      <t xml:space="preserve">Montant ressources 
</t>
    </r>
    <r>
      <rPr>
        <sz val="22"/>
        <rFont val="Calibri"/>
        <family val="2"/>
      </rPr>
      <t>(toutes années)</t>
    </r>
  </si>
  <si>
    <r>
      <t xml:space="preserve">REALISATION
</t>
    </r>
    <r>
      <rPr>
        <b/>
        <i/>
        <sz val="20"/>
        <color theme="0"/>
        <rFont val="Calibri"/>
        <family val="2"/>
        <scheme val="minor"/>
      </rPr>
      <t>(dépenses payées)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</si>
</sst>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[$€-40C]_-;\-* #,##0\ [$€-40C]_-;_-* &quot;-&quot;??\ [$€-40C]_-;_-@_-"/>
    <numFmt numFmtId="165" formatCode="_-* #,##0\ _€_-;\-* #,##0\ _€_-;_-* &quot;-&quot;\ _€_-;_-@_-"/>
    <numFmt numFmtId="166" formatCode="_-* #,##0_-;\-* #,##0_-;_-* &quot;-&quot;??_-;_-@_-"/>
    <numFmt numFmtId="167" formatCode="_-* #,##0.00000_-;\-* #,##0.00000_-;_-* &quot;-&quot;??_-;_-@_-"/>
    <numFmt numFmtId="168" formatCode="_-* #,##0.0\ [$€-40C]_-;\-* #,##0.0\ [$€-40C]_-;_-* &quot;-&quot;?\ [$€-40C]_-;_-@_-"/>
    <numFmt numFmtId="169" formatCode="_-* #,##0.00000\ [$€-40C]_-;\-* #,##0.00000\ [$€-40C]_-;_-* &quot;-&quot;??\ [$€-40C]_-;_-@_-"/>
    <numFmt numFmtId="170" formatCode="_-* #,##0.00000\ [$€-40C]_-;\-* #,##0.00000\ [$€-40C]_-;_-* &quot;-&quot;?????\ [$€-40C]_-;_-@_-"/>
    <numFmt numFmtId="171" formatCode="0.000000"/>
    <numFmt numFmtId="172" formatCode="_-* #,##0.00\ &quot;€&quot;_-;\-* #,##0.00\ &quot;€&quot;_-;_-* &quot;-&quot;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</font>
    <font>
      <sz val="22"/>
      <name val="Calibri"/>
      <family val="2"/>
    </font>
    <font>
      <b/>
      <sz val="22"/>
      <color rgb="FFFF0000"/>
      <name val="Calibri"/>
      <family val="2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</font>
    <font>
      <b/>
      <i/>
      <sz val="20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8282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F7F7F7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F7F7F7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F7F7F7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F7F7F7"/>
      </bottom>
      <diagonal/>
    </border>
    <border>
      <left style="medium">
        <color indexed="64"/>
      </left>
      <right/>
      <top style="thin">
        <color indexed="64"/>
      </top>
      <bottom style="thin">
        <color rgb="FFF7F7F7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0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0" applyNumberFormat="1" applyFont="1"/>
    <xf numFmtId="167" fontId="4" fillId="0" borderId="0" xfId="3" applyNumberFormat="1" applyFont="1"/>
    <xf numFmtId="44" fontId="3" fillId="2" borderId="0" xfId="0" applyNumberFormat="1" applyFont="1" applyFill="1" applyAlignment="1">
      <alignment vertical="center"/>
    </xf>
    <xf numFmtId="44" fontId="3" fillId="2" borderId="0" xfId="0" applyNumberFormat="1" applyFont="1" applyFill="1" applyAlignment="1" applyProtection="1">
      <alignment vertical="center"/>
      <protection locked="0"/>
    </xf>
    <xf numFmtId="172" fontId="4" fillId="0" borderId="0" xfId="0" applyNumberFormat="1" applyFont="1" applyAlignment="1">
      <alignment horizontal="center" vertical="center"/>
    </xf>
    <xf numFmtId="17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locked="0"/>
    </xf>
    <xf numFmtId="0" fontId="9" fillId="2" borderId="4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44" fontId="9" fillId="2" borderId="21" xfId="0" applyNumberFormat="1" applyFont="1" applyFill="1" applyBorder="1" applyAlignment="1">
      <alignment horizontal="center" vertical="center" wrapText="1"/>
    </xf>
    <xf numFmtId="1" fontId="9" fillId="2" borderId="22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42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8" xfId="0" applyNumberFormat="1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 applyProtection="1">
      <alignment horizontal="center" vertical="center" wrapText="1"/>
      <protection locked="0"/>
    </xf>
    <xf numFmtId="0" fontId="9" fillId="2" borderId="60" xfId="0" applyFont="1" applyFill="1" applyBorder="1" applyAlignment="1" applyProtection="1">
      <alignment horizontal="center" vertical="center" wrapText="1"/>
      <protection locked="0"/>
    </xf>
    <xf numFmtId="0" fontId="9" fillId="2" borderId="55" xfId="0" applyFont="1" applyFill="1" applyBorder="1" applyAlignment="1" applyProtection="1">
      <alignment horizontal="center" vertical="center" wrapText="1"/>
      <protection locked="0"/>
    </xf>
    <xf numFmtId="164" fontId="9" fillId="4" borderId="52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vertical="top" wrapText="1"/>
      <protection locked="0"/>
    </xf>
    <xf numFmtId="49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1" xfId="0" applyNumberFormat="1" applyFont="1" applyFill="1" applyBorder="1" applyAlignment="1" applyProtection="1">
      <alignment horizontal="right" vertical="center" wrapText="1"/>
      <protection locked="0"/>
    </xf>
    <xf numFmtId="44" fontId="10" fillId="10" borderId="49" xfId="0" applyNumberFormat="1" applyFont="1" applyFill="1" applyBorder="1" applyAlignment="1" applyProtection="1">
      <alignment horizontal="right" vertical="center" wrapText="1"/>
      <protection locked="0"/>
    </xf>
    <xf numFmtId="44" fontId="10" fillId="2" borderId="13" xfId="0" applyNumberFormat="1" applyFont="1" applyFill="1" applyBorder="1" applyAlignment="1" applyProtection="1">
      <alignment horizontal="right" vertical="center" wrapText="1"/>
      <protection locked="0"/>
    </xf>
    <xf numFmtId="44" fontId="10" fillId="2" borderId="10" xfId="0" applyNumberFormat="1" applyFont="1" applyFill="1" applyBorder="1" applyAlignment="1" applyProtection="1">
      <alignment horizontal="right" vertical="center" wrapText="1"/>
      <protection locked="0"/>
    </xf>
    <xf numFmtId="44" fontId="10" fillId="2" borderId="38" xfId="0" applyNumberFormat="1" applyFont="1" applyFill="1" applyBorder="1" applyAlignment="1" applyProtection="1">
      <alignment horizontal="right" vertical="center" wrapText="1"/>
      <protection locked="0"/>
    </xf>
    <xf numFmtId="165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vertical="top" wrapText="1"/>
      <protection locked="0"/>
    </xf>
    <xf numFmtId="172" fontId="10" fillId="8" borderId="8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39" xfId="1" applyNumberFormat="1" applyFont="1" applyFill="1" applyBorder="1" applyAlignment="1" applyProtection="1">
      <alignment horizontal="center" vertical="center" wrapText="1"/>
      <protection locked="0"/>
    </xf>
    <xf numFmtId="165" fontId="10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0" xfId="0" quotePrefix="1" applyFont="1" applyFill="1" applyBorder="1" applyAlignment="1" applyProtection="1">
      <alignment vertical="center" wrapText="1"/>
      <protection locked="0"/>
    </xf>
    <xf numFmtId="44" fontId="10" fillId="8" borderId="10" xfId="1" applyFont="1" applyFill="1" applyBorder="1" applyAlignment="1" applyProtection="1">
      <alignment horizontal="center" vertical="center" wrapText="1"/>
      <protection locked="0"/>
    </xf>
    <xf numFmtId="44" fontId="9" fillId="10" borderId="12" xfId="1" applyFont="1" applyFill="1" applyBorder="1" applyAlignment="1" applyProtection="1">
      <alignment horizontal="right" vertical="center" wrapText="1"/>
      <protection locked="0"/>
    </xf>
    <xf numFmtId="44" fontId="10" fillId="8" borderId="13" xfId="1" applyFont="1" applyFill="1" applyBorder="1" applyAlignment="1" applyProtection="1">
      <alignment horizontal="center" vertical="center" wrapText="1"/>
      <protection locked="0"/>
    </xf>
    <xf numFmtId="44" fontId="10" fillId="8" borderId="26" xfId="1" applyFont="1" applyFill="1" applyBorder="1" applyAlignment="1" applyProtection="1">
      <alignment horizontal="center" vertical="center" wrapText="1"/>
      <protection locked="0"/>
    </xf>
    <xf numFmtId="164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 applyProtection="1">
      <alignment vertical="center" wrapText="1"/>
      <protection locked="0"/>
    </xf>
    <xf numFmtId="44" fontId="10" fillId="8" borderId="5" xfId="1" applyFont="1" applyFill="1" applyBorder="1" applyAlignment="1" applyProtection="1">
      <alignment horizontal="center" vertical="center" wrapText="1"/>
      <protection locked="0"/>
    </xf>
    <xf numFmtId="172" fontId="10" fillId="8" borderId="10" xfId="3" applyNumberFormat="1" applyFont="1" applyFill="1" applyBorder="1" applyAlignment="1" applyProtection="1">
      <alignment horizontal="center" vertical="center" wrapText="1"/>
      <protection locked="0"/>
    </xf>
    <xf numFmtId="172" fontId="10" fillId="8" borderId="26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vertical="top" wrapText="1"/>
      <protection locked="0"/>
    </xf>
    <xf numFmtId="49" fontId="10" fillId="2" borderId="9" xfId="0" applyNumberFormat="1" applyFont="1" applyFill="1" applyBorder="1" applyAlignment="1" applyProtection="1">
      <alignment horizontal="center" vertical="top" wrapText="1"/>
      <protection locked="0"/>
    </xf>
    <xf numFmtId="1" fontId="10" fillId="2" borderId="9" xfId="0" applyNumberFormat="1" applyFont="1" applyFill="1" applyBorder="1" applyAlignment="1" applyProtection="1">
      <alignment horizontal="center" vertical="top" wrapText="1"/>
      <protection locked="0"/>
    </xf>
    <xf numFmtId="164" fontId="10" fillId="2" borderId="15" xfId="0" applyNumberFormat="1" applyFont="1" applyFill="1" applyBorder="1" applyAlignment="1" applyProtection="1">
      <alignment horizontal="right" vertical="top" wrapText="1"/>
      <protection locked="0"/>
    </xf>
    <xf numFmtId="44" fontId="9" fillId="10" borderId="16" xfId="0" applyNumberFormat="1" applyFont="1" applyFill="1" applyBorder="1" applyAlignment="1" applyProtection="1">
      <alignment horizontal="right" vertical="top" wrapText="1"/>
      <protection locked="0"/>
    </xf>
    <xf numFmtId="44" fontId="10" fillId="2" borderId="17" xfId="0" applyNumberFormat="1" applyFont="1" applyFill="1" applyBorder="1" applyAlignment="1" applyProtection="1">
      <alignment horizontal="right" vertical="top" wrapText="1"/>
      <protection locked="0"/>
    </xf>
    <xf numFmtId="44" fontId="10" fillId="2" borderId="9" xfId="0" applyNumberFormat="1" applyFont="1" applyFill="1" applyBorder="1" applyAlignment="1" applyProtection="1">
      <alignment horizontal="right" vertical="top" wrapText="1"/>
      <protection locked="0"/>
    </xf>
    <xf numFmtId="44" fontId="10" fillId="2" borderId="44" xfId="0" applyNumberFormat="1" applyFont="1" applyFill="1" applyBorder="1" applyAlignment="1" applyProtection="1">
      <alignment horizontal="right" vertical="top" wrapText="1"/>
      <protection locked="0"/>
    </xf>
    <xf numFmtId="0" fontId="8" fillId="2" borderId="0" xfId="0" applyFont="1" applyFill="1" applyAlignment="1">
      <alignment vertical="top"/>
    </xf>
    <xf numFmtId="172" fontId="10" fillId="8" borderId="10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26" xfId="1" applyNumberFormat="1" applyFont="1" applyFill="1" applyBorder="1" applyAlignment="1" applyProtection="1">
      <alignment horizontal="center" vertical="center" wrapText="1"/>
      <protection locked="0"/>
    </xf>
    <xf numFmtId="49" fontId="10" fillId="8" borderId="10" xfId="0" applyNumberFormat="1" applyFont="1" applyFill="1" applyBorder="1" applyAlignment="1" applyProtection="1">
      <alignment horizontal="center" vertical="center" wrapText="1"/>
      <protection locked="0"/>
    </xf>
    <xf numFmtId="166" fontId="8" fillId="2" borderId="0" xfId="3" applyNumberFormat="1" applyFont="1" applyFill="1" applyAlignment="1">
      <alignment vertical="center"/>
    </xf>
    <xf numFmtId="44" fontId="10" fillId="8" borderId="38" xfId="1" applyFont="1" applyFill="1" applyBorder="1" applyAlignment="1" applyProtection="1">
      <alignment horizontal="center" vertical="center" wrapText="1"/>
      <protection locked="0"/>
    </xf>
    <xf numFmtId="49" fontId="10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1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0" quotePrefix="1" applyFont="1" applyFill="1" applyBorder="1" applyAlignment="1" applyProtection="1">
      <alignment vertical="center" wrapText="1"/>
      <protection locked="0"/>
    </xf>
    <xf numFmtId="0" fontId="10" fillId="2" borderId="11" xfId="0" quotePrefix="1" applyFont="1" applyFill="1" applyBorder="1" applyAlignment="1" applyProtection="1">
      <alignment vertical="center" wrapText="1"/>
      <protection locked="0"/>
    </xf>
    <xf numFmtId="0" fontId="6" fillId="0" borderId="4" xfId="0" quotePrefix="1" applyFont="1" applyBorder="1"/>
    <xf numFmtId="172" fontId="10" fillId="8" borderId="5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24" xfId="1" applyNumberFormat="1" applyFont="1" applyFill="1" applyBorder="1" applyAlignment="1" applyProtection="1">
      <alignment horizontal="center" vertical="center" wrapText="1"/>
      <protection locked="0"/>
    </xf>
    <xf numFmtId="172" fontId="10" fillId="0" borderId="29" xfId="0" applyNumberFormat="1" applyFont="1" applyBorder="1" applyAlignment="1" applyProtection="1">
      <alignment horizontal="right" vertical="top" wrapText="1"/>
      <protection locked="0"/>
    </xf>
    <xf numFmtId="172" fontId="10" fillId="0" borderId="37" xfId="0" applyNumberFormat="1" applyFont="1" applyBorder="1" applyAlignment="1" applyProtection="1">
      <alignment horizontal="right" vertical="top" wrapText="1"/>
      <protection locked="0"/>
    </xf>
    <xf numFmtId="0" fontId="10" fillId="2" borderId="10" xfId="0" quotePrefix="1" applyFont="1" applyFill="1" applyBorder="1" applyAlignment="1" applyProtection="1">
      <alignment vertical="top" wrapText="1"/>
      <protection locked="0"/>
    </xf>
    <xf numFmtId="0" fontId="10" fillId="2" borderId="5" xfId="0" quotePrefix="1" applyFont="1" applyFill="1" applyBorder="1" applyAlignment="1" applyProtection="1">
      <alignment vertical="top" wrapText="1"/>
      <protection locked="0"/>
    </xf>
    <xf numFmtId="0" fontId="9" fillId="2" borderId="10" xfId="0" quotePrefix="1" applyFont="1" applyFill="1" applyBorder="1" applyAlignment="1" applyProtection="1">
      <alignment vertical="center" wrapText="1"/>
      <protection locked="0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5" xfId="0" applyNumberFormat="1" applyFont="1" applyFill="1" applyBorder="1" applyAlignment="1" applyProtection="1">
      <alignment horizontal="right" vertical="center" wrapText="1"/>
      <protection locked="0"/>
    </xf>
    <xf numFmtId="44" fontId="9" fillId="10" borderId="16" xfId="0" applyNumberFormat="1" applyFont="1" applyFill="1" applyBorder="1" applyAlignment="1" applyProtection="1">
      <alignment horizontal="right" vertical="center" wrapText="1"/>
      <protection locked="0"/>
    </xf>
    <xf numFmtId="44" fontId="10" fillId="2" borderId="17" xfId="0" applyNumberFormat="1" applyFont="1" applyFill="1" applyBorder="1" applyAlignment="1" applyProtection="1">
      <alignment horizontal="right" vertical="center" wrapText="1"/>
      <protection locked="0"/>
    </xf>
    <xf numFmtId="44" fontId="10" fillId="2" borderId="9" xfId="0" applyNumberFormat="1" applyFont="1" applyFill="1" applyBorder="1" applyAlignment="1" applyProtection="1">
      <alignment horizontal="right" vertical="center" wrapText="1"/>
      <protection locked="0"/>
    </xf>
    <xf numFmtId="44" fontId="10" fillId="2" borderId="44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8" xfId="0" quotePrefix="1" applyFont="1" applyFill="1" applyBorder="1" applyAlignment="1" applyProtection="1">
      <alignment vertical="top" wrapText="1"/>
      <protection locked="0"/>
    </xf>
    <xf numFmtId="49" fontId="10" fillId="6" borderId="10" xfId="0" applyNumberFormat="1" applyFont="1" applyFill="1" applyBorder="1" applyAlignment="1" applyProtection="1">
      <alignment horizontal="center" vertical="center" wrapText="1"/>
      <protection locked="0"/>
    </xf>
    <xf numFmtId="1" fontId="10" fillId="6" borderId="10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33" xfId="0" applyFont="1" applyFill="1" applyBorder="1" applyAlignment="1">
      <alignment horizontal="center" vertical="center" wrapText="1"/>
    </xf>
    <xf numFmtId="0" fontId="9" fillId="2" borderId="30" xfId="0" quotePrefix="1" applyFont="1" applyFill="1" applyBorder="1" applyAlignment="1" applyProtection="1">
      <alignment vertical="center" wrapText="1"/>
      <protection locked="0"/>
    </xf>
    <xf numFmtId="172" fontId="10" fillId="8" borderId="30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61" xfId="1" applyNumberFormat="1" applyFont="1" applyFill="1" applyBorder="1" applyAlignment="1" applyProtection="1">
      <alignment horizontal="center" vertical="center" wrapText="1"/>
      <protection locked="0"/>
    </xf>
    <xf numFmtId="3" fontId="10" fillId="8" borderId="10" xfId="0" applyNumberFormat="1" applyFont="1" applyFill="1" applyBorder="1" applyAlignment="1" applyProtection="1">
      <alignment horizontal="center" vertical="center" wrapText="1"/>
      <protection locked="0"/>
    </xf>
    <xf numFmtId="3" fontId="10" fillId="8" borderId="11" xfId="3" applyNumberFormat="1" applyFont="1" applyFill="1" applyBorder="1" applyAlignment="1" applyProtection="1">
      <alignment horizontal="center" vertical="center" wrapText="1"/>
      <protection locked="0"/>
    </xf>
    <xf numFmtId="49" fontId="10" fillId="8" borderId="11" xfId="0" applyNumberFormat="1" applyFont="1" applyFill="1" applyBorder="1" applyAlignment="1" applyProtection="1">
      <alignment horizontal="center" vertical="center" wrapText="1"/>
      <protection locked="0"/>
    </xf>
    <xf numFmtId="44" fontId="9" fillId="10" borderId="12" xfId="0" applyNumberFormat="1" applyFont="1" applyFill="1" applyBorder="1" applyAlignment="1" applyProtection="1">
      <alignment horizontal="right" vertical="center" wrapText="1"/>
      <protection locked="0"/>
    </xf>
    <xf numFmtId="9" fontId="10" fillId="5" borderId="26" xfId="2" applyFont="1" applyFill="1" applyBorder="1" applyAlignment="1" applyProtection="1">
      <alignment horizontal="center" vertical="center" wrapText="1"/>
    </xf>
    <xf numFmtId="172" fontId="9" fillId="5" borderId="49" xfId="0" applyNumberFormat="1" applyFont="1" applyFill="1" applyBorder="1" applyAlignment="1" applyProtection="1">
      <alignment horizontal="center" vertical="center" wrapText="1"/>
      <protection locked="0"/>
    </xf>
    <xf numFmtId="49" fontId="10" fillId="8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8" borderId="4" xfId="0" applyNumberFormat="1" applyFont="1" applyFill="1" applyBorder="1" applyAlignment="1" applyProtection="1">
      <alignment horizontal="center" vertical="center" wrapText="1"/>
      <protection locked="0"/>
    </xf>
    <xf numFmtId="9" fontId="9" fillId="5" borderId="20" xfId="0" applyNumberFormat="1" applyFont="1" applyFill="1" applyBorder="1" applyAlignment="1">
      <alignment horizontal="center" vertical="center" wrapText="1"/>
    </xf>
    <xf numFmtId="172" fontId="9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172" fontId="6" fillId="0" borderId="0" xfId="0" applyNumberFormat="1" applyFont="1" applyAlignment="1">
      <alignment horizontal="center" vertical="center"/>
    </xf>
    <xf numFmtId="172" fontId="6" fillId="0" borderId="0" xfId="0" applyNumberFormat="1" applyFont="1"/>
    <xf numFmtId="172" fontId="6" fillId="0" borderId="38" xfId="0" applyNumberFormat="1" applyFont="1" applyBorder="1"/>
    <xf numFmtId="0" fontId="6" fillId="0" borderId="12" xfId="0" applyFont="1" applyBorder="1" applyAlignment="1">
      <alignment horizontal="center"/>
    </xf>
    <xf numFmtId="49" fontId="10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wrapText="1"/>
    </xf>
    <xf numFmtId="44" fontId="9" fillId="10" borderId="6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53" xfId="0" applyFont="1" applyFill="1" applyBorder="1" applyAlignment="1" applyProtection="1">
      <alignment vertical="center" wrapText="1"/>
      <protection locked="0"/>
    </xf>
    <xf numFmtId="0" fontId="10" fillId="10" borderId="54" xfId="0" applyFont="1" applyFill="1" applyBorder="1" applyAlignment="1" applyProtection="1">
      <alignment horizontal="center" vertical="center" wrapText="1"/>
      <protection locked="0"/>
    </xf>
    <xf numFmtId="172" fontId="10" fillId="2" borderId="49" xfId="0" applyNumberFormat="1" applyFont="1" applyFill="1" applyBorder="1" applyAlignment="1" applyProtection="1">
      <alignment horizontal="center" vertical="center" wrapText="1"/>
      <protection locked="0"/>
    </xf>
    <xf numFmtId="172" fontId="8" fillId="2" borderId="54" xfId="0" applyNumberFormat="1" applyFont="1" applyFill="1" applyBorder="1" applyAlignment="1" applyProtection="1">
      <alignment vertical="center"/>
      <protection locked="0"/>
    </xf>
    <xf numFmtId="172" fontId="8" fillId="2" borderId="55" xfId="0" applyNumberFormat="1" applyFont="1" applyFill="1" applyBorder="1" applyAlignment="1" applyProtection="1">
      <alignment vertical="center"/>
      <protection locked="0"/>
    </xf>
    <xf numFmtId="0" fontId="10" fillId="2" borderId="3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vertical="center" wrapText="1"/>
      <protection locked="0"/>
    </xf>
    <xf numFmtId="49" fontId="10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44" fontId="10" fillId="8" borderId="3" xfId="1" applyFont="1" applyFill="1" applyBorder="1" applyAlignment="1" applyProtection="1">
      <alignment horizontal="center" vertical="center" wrapText="1"/>
      <protection locked="0"/>
    </xf>
    <xf numFmtId="44" fontId="10" fillId="8" borderId="8" xfId="1" applyFont="1" applyFill="1" applyBorder="1" applyAlignment="1" applyProtection="1">
      <alignment horizontal="center" vertical="center" wrapText="1"/>
      <protection locked="0"/>
    </xf>
    <xf numFmtId="44" fontId="10" fillId="8" borderId="39" xfId="1" applyFont="1" applyFill="1" applyBorder="1" applyAlignment="1" applyProtection="1">
      <alignment horizontal="center" vertical="center" wrapText="1"/>
      <protection locked="0"/>
    </xf>
    <xf numFmtId="0" fontId="8" fillId="2" borderId="10" xfId="0" quotePrefix="1" applyFont="1" applyFill="1" applyBorder="1" applyAlignment="1" applyProtection="1">
      <alignment vertical="center"/>
      <protection locked="0"/>
    </xf>
    <xf numFmtId="9" fontId="10" fillId="5" borderId="38" xfId="2" applyFont="1" applyFill="1" applyBorder="1" applyAlignment="1" applyProtection="1">
      <alignment horizontal="center" vertical="center" wrapText="1"/>
    </xf>
    <xf numFmtId="172" fontId="8" fillId="10" borderId="12" xfId="1" applyNumberFormat="1" applyFont="1" applyFill="1" applyBorder="1" applyAlignment="1" applyProtection="1">
      <alignment horizontal="center" vertical="center"/>
      <protection locked="0"/>
    </xf>
    <xf numFmtId="172" fontId="10" fillId="8" borderId="0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3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quotePrefix="1" applyFont="1" applyBorder="1"/>
    <xf numFmtId="0" fontId="10" fillId="2" borderId="43" xfId="0" applyFont="1" applyFill="1" applyBorder="1" applyAlignment="1">
      <alignment horizontal="center" vertical="top" wrapText="1"/>
    </xf>
    <xf numFmtId="0" fontId="6" fillId="0" borderId="30" xfId="0" quotePrefix="1" applyFont="1" applyBorder="1"/>
    <xf numFmtId="9" fontId="10" fillId="5" borderId="34" xfId="2" applyFont="1" applyFill="1" applyBorder="1" applyAlignment="1" applyProtection="1">
      <alignment horizontal="center" vertical="center" wrapText="1"/>
    </xf>
    <xf numFmtId="172" fontId="8" fillId="10" borderId="31" xfId="1" applyNumberFormat="1" applyFont="1" applyFill="1" applyBorder="1" applyAlignment="1" applyProtection="1">
      <alignment horizontal="center" vertical="center"/>
      <protection locked="0"/>
    </xf>
    <xf numFmtId="172" fontId="10" fillId="8" borderId="32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34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>
      <alignment horizontal="center" vertical="top" wrapText="1"/>
    </xf>
    <xf numFmtId="44" fontId="9" fillId="10" borderId="31" xfId="0" applyNumberFormat="1" applyFont="1" applyFill="1" applyBorder="1" applyAlignment="1" applyProtection="1">
      <alignment horizontal="right" vertical="center" wrapText="1"/>
      <protection locked="0"/>
    </xf>
    <xf numFmtId="9" fontId="9" fillId="10" borderId="48" xfId="2" applyFont="1" applyFill="1" applyBorder="1" applyAlignment="1" applyProtection="1">
      <alignment horizontal="center" vertical="center" wrapText="1"/>
      <protection locked="0"/>
    </xf>
    <xf numFmtId="44" fontId="9" fillId="10" borderId="21" xfId="0" applyNumberFormat="1" applyFont="1" applyFill="1" applyBorder="1" applyAlignment="1" applyProtection="1">
      <alignment horizontal="right" vertical="center" wrapText="1"/>
      <protection locked="0"/>
    </xf>
    <xf numFmtId="44" fontId="9" fillId="10" borderId="22" xfId="0" applyNumberFormat="1" applyFont="1" applyFill="1" applyBorder="1" applyAlignment="1" applyProtection="1">
      <alignment horizontal="right" vertical="center" wrapText="1"/>
      <protection locked="0"/>
    </xf>
    <xf numFmtId="44" fontId="9" fillId="10" borderId="20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0" xfId="0" applyNumberFormat="1" applyFont="1"/>
    <xf numFmtId="170" fontId="6" fillId="0" borderId="0" xfId="0" applyNumberFormat="1" applyFont="1"/>
    <xf numFmtId="171" fontId="6" fillId="0" borderId="0" xfId="0" applyNumberFormat="1" applyFont="1"/>
    <xf numFmtId="49" fontId="10" fillId="8" borderId="62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62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63" xfId="0" applyNumberFormat="1" applyFont="1" applyFill="1" applyBorder="1" applyAlignment="1" applyProtection="1">
      <alignment horizontal="center" vertical="center" wrapText="1"/>
      <protection locked="0"/>
    </xf>
    <xf numFmtId="44" fontId="9" fillId="10" borderId="52" xfId="0" applyNumberFormat="1" applyFont="1" applyFill="1" applyBorder="1" applyAlignment="1" applyProtection="1">
      <alignment horizontal="right" vertical="center" wrapText="1"/>
      <protection locked="0"/>
    </xf>
    <xf numFmtId="44" fontId="10" fillId="8" borderId="45" xfId="1" applyFont="1" applyFill="1" applyBorder="1" applyAlignment="1" applyProtection="1">
      <alignment horizontal="center" vertical="center" wrapText="1"/>
      <protection locked="0"/>
    </xf>
    <xf numFmtId="44" fontId="10" fillId="8" borderId="62" xfId="1" applyFont="1" applyFill="1" applyBorder="1" applyAlignment="1" applyProtection="1">
      <alignment horizontal="center" vertical="center" wrapText="1"/>
      <protection locked="0"/>
    </xf>
    <xf numFmtId="44" fontId="10" fillId="8" borderId="64" xfId="1" applyFont="1" applyFill="1" applyBorder="1" applyAlignment="1" applyProtection="1">
      <alignment horizontal="center" vertical="center" wrapText="1"/>
      <protection locked="0"/>
    </xf>
    <xf numFmtId="168" fontId="6" fillId="0" borderId="0" xfId="0" applyNumberFormat="1" applyFont="1"/>
    <xf numFmtId="49" fontId="10" fillId="8" borderId="8" xfId="0" applyNumberFormat="1" applyFont="1" applyFill="1" applyBorder="1" applyAlignment="1" applyProtection="1">
      <alignment horizontal="center" vertical="center" wrapText="1"/>
      <protection locked="0"/>
    </xf>
    <xf numFmtId="44" fontId="9" fillId="10" borderId="14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applyNumberFormat="1" applyFont="1" applyAlignment="1">
      <alignment horizontal="center" vertical="center"/>
    </xf>
    <xf numFmtId="9" fontId="9" fillId="10" borderId="21" xfId="2" applyFont="1" applyFill="1" applyBorder="1" applyAlignment="1" applyProtection="1">
      <alignment horizontal="center" vertical="center" wrapText="1"/>
      <protection locked="0"/>
    </xf>
    <xf numFmtId="44" fontId="9" fillId="10" borderId="21" xfId="0" applyNumberFormat="1" applyFont="1" applyFill="1" applyBorder="1" applyAlignment="1" applyProtection="1">
      <alignment vertical="center" wrapText="1"/>
      <protection locked="0"/>
    </xf>
    <xf numFmtId="0" fontId="6" fillId="0" borderId="47" xfId="0" applyFont="1" applyBorder="1"/>
    <xf numFmtId="44" fontId="6" fillId="0" borderId="0" xfId="0" applyNumberFormat="1" applyFont="1"/>
    <xf numFmtId="0" fontId="12" fillId="0" borderId="31" xfId="0" applyFon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44" fontId="12" fillId="0" borderId="31" xfId="0" applyNumberFormat="1" applyFont="1" applyBorder="1" applyAlignment="1">
      <alignment horizontal="center" wrapText="1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44" fontId="10" fillId="2" borderId="49" xfId="0" applyNumberFormat="1" applyFont="1" applyFill="1" applyBorder="1" applyAlignment="1" applyProtection="1">
      <alignment vertical="center" wrapText="1"/>
      <protection locked="0"/>
    </xf>
    <xf numFmtId="44" fontId="10" fillId="2" borderId="0" xfId="0" applyNumberFormat="1" applyFont="1" applyFill="1" applyAlignment="1" applyProtection="1">
      <alignment vertical="center" wrapText="1"/>
      <protection locked="0"/>
    </xf>
    <xf numFmtId="44" fontId="10" fillId="2" borderId="10" xfId="0" applyNumberFormat="1" applyFont="1" applyFill="1" applyBorder="1" applyAlignment="1" applyProtection="1">
      <alignment vertical="center" wrapText="1"/>
      <protection locked="0"/>
    </xf>
    <xf numFmtId="44" fontId="6" fillId="0" borderId="38" xfId="0" applyNumberFormat="1" applyFont="1" applyBorder="1"/>
    <xf numFmtId="49" fontId="10" fillId="6" borderId="0" xfId="0" applyNumberFormat="1" applyFont="1" applyFill="1" applyAlignment="1" applyProtection="1">
      <alignment horizontal="center" vertical="center" wrapText="1"/>
      <protection locked="0"/>
    </xf>
    <xf numFmtId="44" fontId="10" fillId="10" borderId="12" xfId="1" applyFont="1" applyFill="1" applyBorder="1" applyAlignment="1" applyProtection="1">
      <alignment horizontal="center" vertical="center" wrapText="1"/>
      <protection locked="0"/>
    </xf>
    <xf numFmtId="44" fontId="10" fillId="8" borderId="0" xfId="0" applyNumberFormat="1" applyFont="1" applyFill="1" applyAlignment="1" applyProtection="1">
      <alignment horizontal="center" vertical="center" wrapText="1"/>
      <protection locked="0"/>
    </xf>
    <xf numFmtId="44" fontId="10" fillId="8" borderId="10" xfId="0" applyNumberFormat="1" applyFont="1" applyFill="1" applyBorder="1" applyAlignment="1" applyProtection="1">
      <alignment horizontal="center" vertical="center" wrapText="1"/>
      <protection locked="0"/>
    </xf>
    <xf numFmtId="44" fontId="10" fillId="8" borderId="3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quotePrefix="1" applyFont="1" applyBorder="1" applyAlignment="1">
      <alignment wrapText="1"/>
    </xf>
    <xf numFmtId="49" fontId="10" fillId="6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32" xfId="0" applyNumberFormat="1" applyFont="1" applyFill="1" applyBorder="1" applyAlignment="1" applyProtection="1">
      <alignment horizontal="center" vertical="center" wrapText="1"/>
      <protection locked="0"/>
    </xf>
    <xf numFmtId="44" fontId="10" fillId="10" borderId="31" xfId="1" applyFont="1" applyFill="1" applyBorder="1" applyAlignment="1" applyProtection="1">
      <alignment horizontal="center" vertical="center" wrapText="1"/>
      <protection locked="0"/>
    </xf>
    <xf numFmtId="44" fontId="10" fillId="8" borderId="32" xfId="0" applyNumberFormat="1" applyFont="1" applyFill="1" applyBorder="1" applyAlignment="1" applyProtection="1">
      <alignment horizontal="center" vertical="center" wrapText="1"/>
      <protection locked="0"/>
    </xf>
    <xf numFmtId="44" fontId="10" fillId="8" borderId="30" xfId="0" applyNumberFormat="1" applyFont="1" applyFill="1" applyBorder="1" applyAlignment="1" applyProtection="1">
      <alignment horizontal="center" vertical="center" wrapText="1"/>
      <protection locked="0"/>
    </xf>
    <xf numFmtId="44" fontId="10" fillId="8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1" xfId="0" applyFont="1" applyBorder="1"/>
    <xf numFmtId="0" fontId="6" fillId="0" borderId="32" xfId="0" applyFont="1" applyBorder="1"/>
    <xf numFmtId="44" fontId="6" fillId="0" borderId="32" xfId="0" applyNumberFormat="1" applyFont="1" applyBorder="1"/>
    <xf numFmtId="0" fontId="6" fillId="0" borderId="32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72" fontId="6" fillId="0" borderId="32" xfId="0" applyNumberFormat="1" applyFont="1" applyBorder="1" applyAlignment="1">
      <alignment horizontal="center" vertical="center"/>
    </xf>
    <xf numFmtId="172" fontId="6" fillId="0" borderId="32" xfId="0" applyNumberFormat="1" applyFont="1" applyBorder="1"/>
    <xf numFmtId="172" fontId="6" fillId="0" borderId="34" xfId="0" applyNumberFormat="1" applyFont="1" applyBorder="1"/>
    <xf numFmtId="0" fontId="6" fillId="0" borderId="3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5" fillId="14" borderId="21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44" fontId="10" fillId="0" borderId="0" xfId="1" applyFont="1" applyFill="1" applyBorder="1" applyAlignment="1" applyProtection="1">
      <alignment horizontal="center" vertical="center" wrapText="1"/>
      <protection locked="0"/>
    </xf>
    <xf numFmtId="44" fontId="9" fillId="10" borderId="66" xfId="0" applyNumberFormat="1" applyFont="1" applyFill="1" applyBorder="1" applyAlignment="1" applyProtection="1">
      <alignment horizontal="right" vertical="center" wrapText="1"/>
      <protection locked="0"/>
    </xf>
    <xf numFmtId="44" fontId="10" fillId="2" borderId="49" xfId="0" applyNumberFormat="1" applyFont="1" applyFill="1" applyBorder="1" applyAlignment="1" applyProtection="1">
      <alignment horizontal="right" vertical="center" wrapText="1"/>
      <protection locked="0"/>
    </xf>
    <xf numFmtId="44" fontId="10" fillId="15" borderId="12" xfId="1" applyFont="1" applyFill="1" applyBorder="1" applyAlignment="1" applyProtection="1">
      <alignment horizontal="center" vertical="center" wrapText="1"/>
      <protection locked="0"/>
    </xf>
    <xf numFmtId="1" fontId="9" fillId="5" borderId="42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21" xfId="0" applyNumberFormat="1" applyFont="1" applyFill="1" applyBorder="1" applyAlignment="1" applyProtection="1">
      <alignment horizontal="center" vertical="center" wrapText="1"/>
      <protection locked="0"/>
    </xf>
    <xf numFmtId="44" fontId="10" fillId="8" borderId="12" xfId="1" applyFont="1" applyFill="1" applyBorder="1" applyAlignment="1" applyProtection="1">
      <alignment horizontal="center" vertical="center" wrapText="1"/>
      <protection locked="0"/>
    </xf>
    <xf numFmtId="44" fontId="10" fillId="15" borderId="6" xfId="1" applyFont="1" applyFill="1" applyBorder="1" applyAlignment="1" applyProtection="1">
      <alignment horizontal="center" vertical="center" wrapText="1"/>
      <protection locked="0"/>
    </xf>
    <xf numFmtId="44" fontId="10" fillId="2" borderId="12" xfId="0" applyNumberFormat="1" applyFont="1" applyFill="1" applyBorder="1" applyAlignment="1" applyProtection="1">
      <alignment horizontal="right" vertical="top" wrapText="1"/>
      <protection locked="0"/>
    </xf>
    <xf numFmtId="44" fontId="10" fillId="2" borderId="16" xfId="0" applyNumberFormat="1" applyFont="1" applyFill="1" applyBorder="1" applyAlignment="1" applyProtection="1">
      <alignment horizontal="right" vertical="top" wrapText="1"/>
      <protection locked="0"/>
    </xf>
    <xf numFmtId="44" fontId="10" fillId="2" borderId="16" xfId="0" applyNumberFormat="1" applyFont="1" applyFill="1" applyBorder="1" applyAlignment="1" applyProtection="1">
      <alignment horizontal="right" vertical="center" wrapText="1"/>
      <protection locked="0"/>
    </xf>
    <xf numFmtId="44" fontId="10" fillId="15" borderId="14" xfId="1" applyFont="1" applyFill="1" applyBorder="1" applyAlignment="1" applyProtection="1">
      <alignment horizontal="center" vertical="center" wrapText="1"/>
      <protection locked="0"/>
    </xf>
    <xf numFmtId="44" fontId="10" fillId="15" borderId="66" xfId="1" applyFont="1" applyFill="1" applyBorder="1" applyAlignment="1" applyProtection="1">
      <alignment horizontal="center" vertical="center" wrapText="1"/>
      <protection locked="0"/>
    </xf>
    <xf numFmtId="44" fontId="10" fillId="8" borderId="6" xfId="1" applyFont="1" applyFill="1" applyBorder="1" applyAlignment="1" applyProtection="1">
      <alignment horizontal="center" vertical="center" wrapText="1"/>
      <protection locked="0"/>
    </xf>
    <xf numFmtId="44" fontId="10" fillId="8" borderId="14" xfId="1" applyFont="1" applyFill="1" applyBorder="1" applyAlignment="1" applyProtection="1">
      <alignment horizontal="center" vertical="center" wrapText="1"/>
      <protection locked="0"/>
    </xf>
    <xf numFmtId="44" fontId="10" fillId="8" borderId="66" xfId="1" applyFont="1" applyFill="1" applyBorder="1" applyAlignment="1" applyProtection="1">
      <alignment horizontal="center" vertical="center" wrapText="1"/>
      <protection locked="0"/>
    </xf>
    <xf numFmtId="0" fontId="5" fillId="16" borderId="21" xfId="0" applyFont="1" applyFill="1" applyBorder="1" applyAlignment="1">
      <alignment horizontal="center" vertical="center"/>
    </xf>
    <xf numFmtId="0" fontId="5" fillId="14" borderId="21" xfId="0" applyFont="1" applyFill="1" applyBorder="1" applyAlignment="1">
      <alignment horizontal="center" vertical="center"/>
    </xf>
    <xf numFmtId="44" fontId="10" fillId="8" borderId="12" xfId="0" applyNumberFormat="1" applyFont="1" applyFill="1" applyBorder="1" applyAlignment="1" applyProtection="1">
      <alignment horizontal="center" vertical="center" wrapText="1"/>
      <protection locked="0"/>
    </xf>
    <xf numFmtId="44" fontId="10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>
      <alignment horizontal="center" vertical="center" wrapText="1"/>
    </xf>
    <xf numFmtId="1" fontId="10" fillId="2" borderId="10" xfId="0" applyNumberFormat="1" applyFont="1" applyFill="1" applyBorder="1" applyAlignment="1" applyProtection="1">
      <alignment horizontal="center" vertical="top" wrapText="1"/>
      <protection locked="0"/>
    </xf>
    <xf numFmtId="164" fontId="10" fillId="2" borderId="11" xfId="0" applyNumberFormat="1" applyFont="1" applyFill="1" applyBorder="1" applyAlignment="1" applyProtection="1">
      <alignment horizontal="right" vertical="top" wrapText="1"/>
      <protection locked="0"/>
    </xf>
    <xf numFmtId="49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5" xfId="0" applyNumberFormat="1" applyFont="1" applyFill="1" applyBorder="1" applyAlignment="1" applyProtection="1">
      <alignment horizontal="center" vertical="center" wrapText="1"/>
      <protection locked="0"/>
    </xf>
    <xf numFmtId="44" fontId="10" fillId="8" borderId="11" xfId="1" applyFont="1" applyFill="1" applyBorder="1" applyAlignment="1" applyProtection="1">
      <alignment horizontal="center" vertical="center" wrapText="1"/>
      <protection locked="0"/>
    </xf>
    <xf numFmtId="49" fontId="10" fillId="6" borderId="4" xfId="0" applyNumberFormat="1" applyFont="1" applyFill="1" applyBorder="1" applyAlignment="1" applyProtection="1">
      <alignment horizontal="center" vertical="center" wrapText="1"/>
      <protection locked="0"/>
    </xf>
    <xf numFmtId="44" fontId="10" fillId="8" borderId="52" xfId="1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>
      <alignment horizontal="center" vertical="center" wrapText="1"/>
    </xf>
    <xf numFmtId="172" fontId="8" fillId="2" borderId="49" xfId="0" applyNumberFormat="1" applyFont="1" applyFill="1" applyBorder="1" applyAlignment="1" applyProtection="1">
      <alignment vertical="center"/>
      <protection locked="0"/>
    </xf>
    <xf numFmtId="172" fontId="10" fillId="15" borderId="12" xfId="1" applyNumberFormat="1" applyFont="1" applyFill="1" applyBorder="1" applyAlignment="1" applyProtection="1">
      <alignment horizontal="center" vertical="center" wrapText="1"/>
      <protection locked="0"/>
    </xf>
    <xf numFmtId="172" fontId="10" fillId="15" borderId="31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12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31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4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1" xfId="0" applyFont="1" applyFill="1" applyBorder="1" applyAlignment="1" applyProtection="1">
      <alignment vertical="top" wrapText="1"/>
      <protection locked="0"/>
    </xf>
    <xf numFmtId="0" fontId="9" fillId="2" borderId="15" xfId="0" applyFont="1" applyFill="1" applyBorder="1" applyAlignment="1" applyProtection="1">
      <alignment vertical="top" wrapText="1"/>
      <protection locked="0"/>
    </xf>
    <xf numFmtId="0" fontId="10" fillId="2" borderId="11" xfId="0" quotePrefix="1" applyFont="1" applyFill="1" applyBorder="1" applyAlignment="1" applyProtection="1">
      <alignment vertical="top" wrapText="1"/>
      <protection locked="0"/>
    </xf>
    <xf numFmtId="0" fontId="10" fillId="2" borderId="4" xfId="0" quotePrefix="1" applyFont="1" applyFill="1" applyBorder="1" applyAlignment="1" applyProtection="1">
      <alignment vertical="top" wrapText="1"/>
      <protection locked="0"/>
    </xf>
    <xf numFmtId="0" fontId="9" fillId="2" borderId="1" xfId="0" quotePrefix="1" applyFont="1" applyFill="1" applyBorder="1" applyAlignment="1" applyProtection="1">
      <alignment vertical="top" wrapText="1"/>
      <protection locked="0"/>
    </xf>
    <xf numFmtId="0" fontId="9" fillId="2" borderId="11" xfId="0" quotePrefix="1" applyFont="1" applyFill="1" applyBorder="1" applyAlignment="1" applyProtection="1">
      <alignment vertical="center" wrapText="1"/>
      <protection locked="0"/>
    </xf>
    <xf numFmtId="9" fontId="10" fillId="5" borderId="52" xfId="2" applyFont="1" applyFill="1" applyBorder="1" applyAlignment="1" applyProtection="1">
      <alignment horizontal="center" vertical="center" wrapText="1"/>
    </xf>
    <xf numFmtId="9" fontId="10" fillId="5" borderId="6" xfId="2" applyFont="1" applyFill="1" applyBorder="1" applyAlignment="1" applyProtection="1">
      <alignment horizontal="center" vertical="center" wrapText="1"/>
    </xf>
    <xf numFmtId="9" fontId="10" fillId="11" borderId="12" xfId="2" applyFont="1" applyFill="1" applyBorder="1" applyAlignment="1" applyProtection="1">
      <alignment horizontal="center" vertical="center" wrapText="1"/>
    </xf>
    <xf numFmtId="9" fontId="10" fillId="5" borderId="16" xfId="2" applyFont="1" applyFill="1" applyBorder="1" applyAlignment="1" applyProtection="1">
      <alignment horizontal="center" vertical="center" wrapText="1"/>
    </xf>
    <xf numFmtId="9" fontId="10" fillId="5" borderId="12" xfId="2" applyFont="1" applyFill="1" applyBorder="1" applyAlignment="1" applyProtection="1">
      <alignment horizontal="center" vertical="center" wrapText="1"/>
    </xf>
    <xf numFmtId="9" fontId="10" fillId="5" borderId="14" xfId="2" applyFont="1" applyFill="1" applyBorder="1" applyAlignment="1" applyProtection="1">
      <alignment horizontal="center" vertical="center" wrapText="1"/>
    </xf>
    <xf numFmtId="9" fontId="10" fillId="5" borderId="66" xfId="2" applyFont="1" applyFill="1" applyBorder="1" applyAlignment="1" applyProtection="1">
      <alignment horizontal="center" vertical="center" wrapText="1"/>
    </xf>
    <xf numFmtId="172" fontId="10" fillId="8" borderId="52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14" xfId="1" applyNumberFormat="1" applyFont="1" applyFill="1" applyBorder="1" applyAlignment="1" applyProtection="1">
      <alignment horizontal="center" vertical="center" wrapText="1"/>
      <protection locked="0"/>
    </xf>
    <xf numFmtId="172" fontId="10" fillId="11" borderId="6" xfId="2" applyNumberFormat="1" applyFont="1" applyFill="1" applyBorder="1" applyAlignment="1" applyProtection="1">
      <alignment horizontal="center" vertical="center" wrapText="1"/>
    </xf>
    <xf numFmtId="172" fontId="10" fillId="8" borderId="12" xfId="3" applyNumberFormat="1" applyFont="1" applyFill="1" applyBorder="1" applyAlignment="1" applyProtection="1">
      <alignment horizontal="center" vertical="center" wrapText="1"/>
      <protection locked="0"/>
    </xf>
    <xf numFmtId="44" fontId="10" fillId="11" borderId="16" xfId="1" applyFont="1" applyFill="1" applyBorder="1" applyAlignment="1" applyProtection="1">
      <alignment horizontal="center" vertical="center" wrapText="1"/>
      <protection locked="0"/>
    </xf>
    <xf numFmtId="172" fontId="10" fillId="8" borderId="6" xfId="1" applyNumberFormat="1" applyFont="1" applyFill="1" applyBorder="1" applyAlignment="1" applyProtection="1">
      <alignment horizontal="center" vertical="center" wrapText="1"/>
      <protection locked="0"/>
    </xf>
    <xf numFmtId="172" fontId="10" fillId="15" borderId="11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4" xfId="0" applyFont="1" applyBorder="1"/>
    <xf numFmtId="0" fontId="6" fillId="0" borderId="5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44" fontId="10" fillId="0" borderId="0" xfId="0" applyNumberFormat="1" applyFont="1" applyAlignment="1" applyProtection="1">
      <alignment horizontal="right" vertical="center" wrapText="1"/>
      <protection locked="0"/>
    </xf>
    <xf numFmtId="44" fontId="10" fillId="0" borderId="0" xfId="0" applyNumberFormat="1" applyFont="1" applyAlignment="1" applyProtection="1">
      <alignment horizontal="right" vertical="top" wrapText="1"/>
      <protection locked="0"/>
    </xf>
    <xf numFmtId="49" fontId="10" fillId="8" borderId="0" xfId="0" applyNumberFormat="1" applyFont="1" applyFill="1" applyAlignment="1" applyProtection="1">
      <alignment horizontal="center" vertical="center" wrapText="1"/>
      <protection locked="0"/>
    </xf>
    <xf numFmtId="0" fontId="4" fillId="0" borderId="38" xfId="0" applyFont="1" applyBorder="1"/>
    <xf numFmtId="0" fontId="6" fillId="0" borderId="38" xfId="0" applyFont="1" applyBorder="1"/>
    <xf numFmtId="44" fontId="9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44" fontId="10" fillId="0" borderId="0" xfId="0" applyNumberFormat="1" applyFont="1" applyAlignment="1" applyProtection="1">
      <alignment vertical="center" wrapText="1"/>
      <protection locked="0"/>
    </xf>
    <xf numFmtId="44" fontId="10" fillId="0" borderId="0" xfId="0" applyNumberFormat="1" applyFont="1" applyAlignment="1" applyProtection="1">
      <alignment horizontal="center" vertical="center" wrapText="1"/>
      <protection locked="0"/>
    </xf>
    <xf numFmtId="0" fontId="6" fillId="0" borderId="34" xfId="0" applyFont="1" applyBorder="1"/>
    <xf numFmtId="44" fontId="10" fillId="15" borderId="52" xfId="1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2" fillId="0" borderId="72" xfId="0" applyFont="1" applyBorder="1" applyAlignment="1" applyProtection="1">
      <alignment vertical="center"/>
      <protection locked="0"/>
    </xf>
    <xf numFmtId="44" fontId="3" fillId="2" borderId="72" xfId="0" applyNumberFormat="1" applyFont="1" applyFill="1" applyBorder="1" applyAlignment="1" applyProtection="1">
      <alignment vertical="center"/>
      <protection locked="0"/>
    </xf>
    <xf numFmtId="44" fontId="3" fillId="2" borderId="73" xfId="0" applyNumberFormat="1" applyFont="1" applyFill="1" applyBorder="1" applyAlignment="1" applyProtection="1">
      <alignment vertical="center"/>
      <protection locked="0"/>
    </xf>
    <xf numFmtId="0" fontId="7" fillId="0" borderId="35" xfId="0" applyFont="1" applyBorder="1" applyAlignment="1">
      <alignment vertical="center"/>
    </xf>
    <xf numFmtId="44" fontId="2" fillId="0" borderId="72" xfId="0" applyNumberFormat="1" applyFont="1" applyBorder="1" applyAlignment="1" applyProtection="1">
      <alignment vertical="center"/>
      <protection locked="0"/>
    </xf>
    <xf numFmtId="0" fontId="6" fillId="12" borderId="21" xfId="0" applyFont="1" applyFill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/>
    </xf>
    <xf numFmtId="0" fontId="12" fillId="12" borderId="21" xfId="0" applyFont="1" applyFill="1" applyBorder="1" applyAlignment="1">
      <alignment horizontal="center" vertical="center" wrapText="1"/>
    </xf>
    <xf numFmtId="44" fontId="8" fillId="15" borderId="14" xfId="0" applyNumberFormat="1" applyFont="1" applyFill="1" applyBorder="1" applyAlignment="1">
      <alignment horizontal="center" vertical="center"/>
    </xf>
    <xf numFmtId="44" fontId="8" fillId="15" borderId="14" xfId="1" applyFont="1" applyFill="1" applyBorder="1" applyAlignment="1">
      <alignment horizontal="center" vertical="center"/>
    </xf>
    <xf numFmtId="44" fontId="8" fillId="15" borderId="16" xfId="0" applyNumberFormat="1" applyFont="1" applyFill="1" applyBorder="1" applyAlignment="1">
      <alignment horizontal="center" vertical="center"/>
    </xf>
    <xf numFmtId="44" fontId="8" fillId="15" borderId="66" xfId="0" applyNumberFormat="1" applyFont="1" applyFill="1" applyBorder="1" applyAlignment="1">
      <alignment horizontal="center" vertical="center"/>
    </xf>
    <xf numFmtId="165" fontId="10" fillId="0" borderId="6" xfId="0" applyNumberFormat="1" applyFont="1" applyBorder="1" applyAlignment="1" applyProtection="1">
      <alignment horizontal="center" vertical="center" wrapText="1"/>
      <protection locked="0"/>
    </xf>
    <xf numFmtId="164" fontId="13" fillId="16" borderId="21" xfId="0" applyNumberFormat="1" applyFont="1" applyFill="1" applyBorder="1" applyAlignment="1">
      <alignment horizontal="center" vertical="center" wrapText="1"/>
    </xf>
    <xf numFmtId="44" fontId="6" fillId="15" borderId="52" xfId="0" applyNumberFormat="1" applyFont="1" applyFill="1" applyBorder="1" applyAlignment="1">
      <alignment horizontal="center" vertical="center"/>
    </xf>
    <xf numFmtId="44" fontId="6" fillId="15" borderId="14" xfId="0" applyNumberFormat="1" applyFont="1" applyFill="1" applyBorder="1" applyAlignment="1">
      <alignment horizontal="center" vertical="center"/>
    </xf>
    <xf numFmtId="44" fontId="6" fillId="15" borderId="66" xfId="0" applyNumberFormat="1" applyFont="1" applyFill="1" applyBorder="1" applyAlignment="1">
      <alignment horizontal="center" vertical="center"/>
    </xf>
    <xf numFmtId="172" fontId="10" fillId="0" borderId="78" xfId="0" applyNumberFormat="1" applyFont="1" applyBorder="1" applyAlignment="1" applyProtection="1">
      <alignment horizontal="right" vertical="top" wrapText="1"/>
      <protection locked="0"/>
    </xf>
    <xf numFmtId="9" fontId="10" fillId="11" borderId="16" xfId="2" applyFont="1" applyFill="1" applyBorder="1" applyAlignment="1" applyProtection="1">
      <alignment horizontal="center" vertical="center" wrapText="1"/>
      <protection locked="0"/>
    </xf>
    <xf numFmtId="172" fontId="10" fillId="8" borderId="27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28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quotePrefix="1" applyFont="1" applyFill="1" applyBorder="1" applyAlignment="1" applyProtection="1">
      <alignment vertical="center" wrapText="1"/>
      <protection locked="0"/>
    </xf>
    <xf numFmtId="0" fontId="6" fillId="0" borderId="5" xfId="0" quotePrefix="1" applyFont="1" applyBorder="1"/>
    <xf numFmtId="9" fontId="10" fillId="10" borderId="12" xfId="2" applyFont="1" applyFill="1" applyBorder="1" applyAlignment="1" applyProtection="1">
      <alignment horizontal="center" vertical="center" wrapText="1"/>
      <protection locked="0"/>
    </xf>
    <xf numFmtId="9" fontId="10" fillId="10" borderId="6" xfId="2" applyFont="1" applyFill="1" applyBorder="1" applyAlignment="1" applyProtection="1">
      <alignment horizontal="center" vertical="center" wrapText="1"/>
      <protection locked="0"/>
    </xf>
    <xf numFmtId="42" fontId="10" fillId="2" borderId="16" xfId="0" applyNumberFormat="1" applyFont="1" applyFill="1" applyBorder="1" applyAlignment="1" applyProtection="1">
      <alignment horizontal="center" vertical="top" wrapText="1"/>
      <protection locked="0"/>
    </xf>
    <xf numFmtId="0" fontId="5" fillId="14" borderId="34" xfId="0" applyFont="1" applyFill="1" applyBorder="1" applyAlignment="1">
      <alignment horizontal="center" vertical="center" wrapText="1"/>
    </xf>
    <xf numFmtId="172" fontId="10" fillId="8" borderId="74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38" xfId="3" applyNumberFormat="1" applyFont="1" applyFill="1" applyBorder="1" applyAlignment="1" applyProtection="1">
      <alignment horizontal="center" vertical="center" wrapText="1"/>
      <protection locked="0"/>
    </xf>
    <xf numFmtId="172" fontId="10" fillId="0" borderId="80" xfId="0" applyNumberFormat="1" applyFont="1" applyBorder="1" applyAlignment="1" applyProtection="1">
      <alignment horizontal="right" vertical="top" wrapText="1"/>
      <protection locked="0"/>
    </xf>
    <xf numFmtId="172" fontId="10" fillId="8" borderId="79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21" xfId="0" applyFont="1" applyFill="1" applyBorder="1" applyAlignment="1" applyProtection="1">
      <alignment horizontal="center" vertical="center" wrapText="1"/>
      <protection locked="0"/>
    </xf>
    <xf numFmtId="172" fontId="10" fillId="15" borderId="6" xfId="1" applyNumberFormat="1" applyFont="1" applyFill="1" applyBorder="1" applyAlignment="1" applyProtection="1">
      <alignment horizontal="center" vertical="center" wrapText="1"/>
      <protection locked="0"/>
    </xf>
    <xf numFmtId="172" fontId="10" fillId="15" borderId="14" xfId="1" applyNumberFormat="1" applyFont="1" applyFill="1" applyBorder="1" applyAlignment="1" applyProtection="1">
      <alignment horizontal="center" vertical="center" wrapText="1"/>
      <protection locked="0"/>
    </xf>
    <xf numFmtId="44" fontId="10" fillId="11" borderId="6" xfId="1" applyFont="1" applyFill="1" applyBorder="1" applyAlignment="1" applyProtection="1">
      <alignment horizontal="center" vertical="center" wrapText="1"/>
    </xf>
    <xf numFmtId="172" fontId="10" fillId="15" borderId="12" xfId="3" applyNumberFormat="1" applyFont="1" applyFill="1" applyBorder="1" applyAlignment="1" applyProtection="1">
      <alignment horizontal="center" vertical="center" wrapText="1"/>
      <protection locked="0"/>
    </xf>
    <xf numFmtId="172" fontId="10" fillId="0" borderId="12" xfId="0" applyNumberFormat="1" applyFont="1" applyBorder="1" applyAlignment="1" applyProtection="1">
      <alignment horizontal="right" vertical="top" wrapText="1"/>
      <protection locked="0"/>
    </xf>
    <xf numFmtId="172" fontId="10" fillId="15" borderId="66" xfId="1" applyNumberFormat="1" applyFont="1" applyFill="1" applyBorder="1" applyAlignment="1" applyProtection="1">
      <alignment horizontal="center" vertical="center" wrapText="1"/>
      <protection locked="0"/>
    </xf>
    <xf numFmtId="172" fontId="9" fillId="2" borderId="58" xfId="0" applyNumberFormat="1" applyFont="1" applyFill="1" applyBorder="1" applyAlignment="1" applyProtection="1">
      <alignment horizontal="center" vertical="center" wrapText="1"/>
      <protection locked="0"/>
    </xf>
    <xf numFmtId="172" fontId="9" fillId="5" borderId="35" xfId="0" applyNumberFormat="1" applyFont="1" applyFill="1" applyBorder="1" applyAlignment="1" applyProtection="1">
      <alignment horizontal="center" vertical="center" wrapText="1"/>
      <protection locked="0"/>
    </xf>
    <xf numFmtId="172" fontId="10" fillId="5" borderId="47" xfId="0" applyNumberFormat="1" applyFont="1" applyFill="1" applyBorder="1" applyAlignment="1" applyProtection="1">
      <alignment horizontal="center" vertical="center" wrapText="1"/>
      <protection locked="0"/>
    </xf>
    <xf numFmtId="172" fontId="10" fillId="2" borderId="56" xfId="0" applyNumberFormat="1" applyFont="1" applyFill="1" applyBorder="1" applyAlignment="1" applyProtection="1">
      <alignment horizontal="center" vertical="top" wrapText="1"/>
      <protection locked="0"/>
    </xf>
    <xf numFmtId="172" fontId="10" fillId="5" borderId="57" xfId="0" applyNumberFormat="1" applyFont="1" applyFill="1" applyBorder="1" applyAlignment="1" applyProtection="1">
      <alignment horizontal="center" vertical="center" wrapText="1"/>
      <protection locked="0"/>
    </xf>
    <xf numFmtId="172" fontId="10" fillId="5" borderId="35" xfId="0" applyNumberFormat="1" applyFont="1" applyFill="1" applyBorder="1" applyAlignment="1" applyProtection="1">
      <alignment horizontal="center" vertical="center" wrapText="1"/>
      <protection locked="0"/>
    </xf>
    <xf numFmtId="172" fontId="10" fillId="5" borderId="5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0" xfId="0" applyFont="1" applyFill="1" applyBorder="1" applyAlignment="1" applyProtection="1">
      <alignment horizontal="center" vertical="center" wrapText="1"/>
      <protection locked="0"/>
    </xf>
    <xf numFmtId="172" fontId="10" fillId="8" borderId="43" xfId="1" applyNumberFormat="1" applyFont="1" applyFill="1" applyBorder="1" applyAlignment="1" applyProtection="1">
      <alignment horizontal="center" vertical="center" wrapText="1"/>
      <protection locked="0"/>
    </xf>
    <xf numFmtId="172" fontId="10" fillId="8" borderId="27" xfId="3" applyNumberFormat="1" applyFont="1" applyFill="1" applyBorder="1" applyAlignment="1" applyProtection="1">
      <alignment horizontal="center" vertical="center" wrapText="1"/>
      <protection locked="0"/>
    </xf>
    <xf numFmtId="172" fontId="10" fillId="0" borderId="81" xfId="0" applyNumberFormat="1" applyFont="1" applyBorder="1" applyAlignment="1" applyProtection="1">
      <alignment horizontal="right" vertical="top" wrapText="1"/>
      <protection locked="0"/>
    </xf>
    <xf numFmtId="172" fontId="10" fillId="8" borderId="33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82" xfId="0" applyFont="1" applyFill="1" applyBorder="1" applyAlignment="1" applyProtection="1">
      <alignment horizontal="center" vertical="center" wrapText="1"/>
      <protection locked="0"/>
    </xf>
    <xf numFmtId="9" fontId="10" fillId="5" borderId="39" xfId="2" applyFont="1" applyFill="1" applyBorder="1" applyAlignment="1" applyProtection="1">
      <alignment horizontal="center" vertical="center" wrapText="1"/>
    </xf>
    <xf numFmtId="9" fontId="10" fillId="5" borderId="61" xfId="2" applyFont="1" applyFill="1" applyBorder="1" applyAlignment="1" applyProtection="1">
      <alignment horizontal="center" vertical="center" wrapText="1"/>
    </xf>
    <xf numFmtId="9" fontId="10" fillId="11" borderId="23" xfId="2" applyFont="1" applyFill="1" applyBorder="1" applyAlignment="1" applyProtection="1">
      <alignment horizontal="center" vertical="center" wrapText="1"/>
    </xf>
    <xf numFmtId="9" fontId="10" fillId="5" borderId="24" xfId="2" applyFont="1" applyFill="1" applyBorder="1" applyAlignment="1" applyProtection="1">
      <alignment horizontal="center" vertical="center" wrapText="1"/>
    </xf>
    <xf numFmtId="9" fontId="10" fillId="11" borderId="38" xfId="2" applyFont="1" applyFill="1" applyBorder="1" applyAlignment="1" applyProtection="1">
      <alignment horizontal="center" vertical="center" wrapText="1"/>
      <protection locked="0"/>
    </xf>
    <xf numFmtId="42" fontId="10" fillId="2" borderId="23" xfId="0" applyNumberFormat="1" applyFont="1" applyFill="1" applyBorder="1" applyAlignment="1" applyProtection="1">
      <alignment horizontal="center" vertical="top" wrapText="1"/>
      <protection locked="0"/>
    </xf>
    <xf numFmtId="9" fontId="10" fillId="10" borderId="38" xfId="2" applyFont="1" applyFill="1" applyBorder="1" applyAlignment="1" applyProtection="1">
      <alignment horizontal="center" vertical="center" wrapText="1"/>
      <protection locked="0"/>
    </xf>
    <xf numFmtId="172" fontId="9" fillId="11" borderId="56" xfId="0" applyNumberFormat="1" applyFont="1" applyFill="1" applyBorder="1" applyAlignment="1" applyProtection="1">
      <alignment horizontal="center" vertical="center" wrapText="1"/>
      <protection locked="0"/>
    </xf>
    <xf numFmtId="172" fontId="9" fillId="11" borderId="71" xfId="0" applyNumberFormat="1" applyFont="1" applyFill="1" applyBorder="1" applyAlignment="1" applyProtection="1">
      <alignment horizontal="center" vertical="center" wrapText="1"/>
      <protection locked="0"/>
    </xf>
    <xf numFmtId="172" fontId="9" fillId="11" borderId="44" xfId="0" applyNumberFormat="1" applyFont="1" applyFill="1" applyBorder="1" applyAlignment="1" applyProtection="1">
      <alignment horizontal="center" vertical="center" wrapText="1"/>
      <protection locked="0"/>
    </xf>
    <xf numFmtId="44" fontId="10" fillId="8" borderId="73" xfId="1" applyFont="1" applyFill="1" applyBorder="1" applyAlignment="1" applyProtection="1">
      <alignment horizontal="center" vertical="center" wrapText="1"/>
      <protection locked="0"/>
    </xf>
    <xf numFmtId="44" fontId="10" fillId="8" borderId="74" xfId="1" applyFont="1" applyFill="1" applyBorder="1" applyAlignment="1" applyProtection="1">
      <alignment horizontal="center" vertical="center" wrapText="1"/>
      <protection locked="0"/>
    </xf>
    <xf numFmtId="9" fontId="10" fillId="5" borderId="56" xfId="2" applyFont="1" applyFill="1" applyBorder="1" applyAlignment="1" applyProtection="1">
      <alignment horizontal="center" vertical="center" wrapText="1"/>
    </xf>
    <xf numFmtId="9" fontId="10" fillId="5" borderId="47" xfId="2" applyFont="1" applyFill="1" applyBorder="1" applyAlignment="1" applyProtection="1">
      <alignment horizontal="center" vertical="center" wrapText="1"/>
    </xf>
    <xf numFmtId="9" fontId="10" fillId="5" borderId="57" xfId="2" applyFont="1" applyFill="1" applyBorder="1" applyAlignment="1" applyProtection="1">
      <alignment horizontal="center" vertical="center" wrapText="1"/>
    </xf>
    <xf numFmtId="172" fontId="10" fillId="11" borderId="38" xfId="2" applyNumberFormat="1" applyFont="1" applyFill="1" applyBorder="1" applyAlignment="1" applyProtection="1">
      <alignment horizontal="center" vertical="center" wrapText="1"/>
    </xf>
    <xf numFmtId="9" fontId="10" fillId="10" borderId="47" xfId="2" applyFont="1" applyFill="1" applyBorder="1" applyAlignment="1" applyProtection="1">
      <alignment horizontal="center" vertical="center" wrapText="1"/>
      <protection locked="0"/>
    </xf>
    <xf numFmtId="9" fontId="10" fillId="10" borderId="57" xfId="2" applyFont="1" applyFill="1" applyBorder="1" applyAlignment="1" applyProtection="1">
      <alignment horizontal="center" vertical="center" wrapText="1"/>
      <protection locked="0"/>
    </xf>
    <xf numFmtId="9" fontId="10" fillId="5" borderId="36" xfId="2" applyFont="1" applyFill="1" applyBorder="1" applyAlignment="1" applyProtection="1">
      <alignment horizontal="center" vertical="center" wrapText="1"/>
    </xf>
    <xf numFmtId="9" fontId="10" fillId="11" borderId="47" xfId="2" applyFont="1" applyFill="1" applyBorder="1" applyAlignment="1" applyProtection="1">
      <alignment horizontal="center" vertical="center" wrapText="1"/>
    </xf>
    <xf numFmtId="9" fontId="10" fillId="11" borderId="56" xfId="2" applyFont="1" applyFill="1" applyBorder="1" applyAlignment="1" applyProtection="1">
      <alignment horizontal="center" vertical="center" wrapText="1"/>
      <protection locked="0"/>
    </xf>
    <xf numFmtId="42" fontId="10" fillId="2" borderId="56" xfId="0" applyNumberFormat="1" applyFont="1" applyFill="1" applyBorder="1" applyAlignment="1" applyProtection="1">
      <alignment horizontal="center" vertical="top" wrapText="1"/>
      <protection locked="0"/>
    </xf>
    <xf numFmtId="9" fontId="10" fillId="5" borderId="35" xfId="2" applyFont="1" applyFill="1" applyBorder="1" applyAlignment="1" applyProtection="1">
      <alignment horizontal="center" vertical="center" wrapText="1"/>
    </xf>
    <xf numFmtId="9" fontId="10" fillId="5" borderId="75" xfId="2" applyFont="1" applyFill="1" applyBorder="1" applyAlignment="1" applyProtection="1">
      <alignment horizontal="center" vertical="center" wrapText="1"/>
    </xf>
    <xf numFmtId="172" fontId="10" fillId="15" borderId="52" xfId="1" applyNumberFormat="1" applyFont="1" applyFill="1" applyBorder="1" applyAlignment="1" applyProtection="1">
      <alignment horizontal="center" vertical="center" wrapText="1"/>
      <protection locked="0"/>
    </xf>
    <xf numFmtId="172" fontId="10" fillId="11" borderId="12" xfId="2" applyNumberFormat="1" applyFont="1" applyFill="1" applyBorder="1" applyAlignment="1" applyProtection="1">
      <alignment horizontal="center" vertical="center" wrapText="1"/>
    </xf>
    <xf numFmtId="172" fontId="10" fillId="15" borderId="16" xfId="1" applyNumberFormat="1" applyFont="1" applyFill="1" applyBorder="1" applyAlignment="1" applyProtection="1">
      <alignment horizontal="center" vertical="center" wrapText="1"/>
      <protection locked="0"/>
    </xf>
    <xf numFmtId="172" fontId="10" fillId="0" borderId="16" xfId="0" applyNumberFormat="1" applyFont="1" applyBorder="1" applyAlignment="1" applyProtection="1">
      <alignment horizontal="right" vertical="top" wrapText="1"/>
      <protection locked="0"/>
    </xf>
    <xf numFmtId="0" fontId="6" fillId="0" borderId="4" xfId="0" quotePrefix="1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44" fontId="10" fillId="2" borderId="55" xfId="0" applyNumberFormat="1" applyFont="1" applyFill="1" applyBorder="1" applyAlignment="1" applyProtection="1">
      <alignment horizontal="right" vertical="center" wrapText="1"/>
      <protection locked="0"/>
    </xf>
    <xf numFmtId="44" fontId="10" fillId="8" borderId="79" xfId="1" applyFont="1" applyFill="1" applyBorder="1" applyAlignment="1" applyProtection="1">
      <alignment horizontal="center" vertical="center" wrapText="1"/>
      <protection locked="0"/>
    </xf>
    <xf numFmtId="44" fontId="10" fillId="2" borderId="38" xfId="0" applyNumberFormat="1" applyFont="1" applyFill="1" applyBorder="1" applyAlignment="1" applyProtection="1">
      <alignment horizontal="right" vertical="top" wrapText="1"/>
      <protection locked="0"/>
    </xf>
    <xf numFmtId="44" fontId="10" fillId="8" borderId="77" xfId="1" applyFont="1" applyFill="1" applyBorder="1" applyAlignment="1" applyProtection="1">
      <alignment horizontal="center" vertical="center" wrapText="1"/>
      <protection locked="0"/>
    </xf>
    <xf numFmtId="44" fontId="10" fillId="2" borderId="12" xfId="0" applyNumberFormat="1" applyFont="1" applyFill="1" applyBorder="1" applyAlignment="1" applyProtection="1">
      <alignment horizontal="right" vertical="center" wrapText="1"/>
      <protection locked="0"/>
    </xf>
    <xf numFmtId="0" fontId="9" fillId="15" borderId="21" xfId="0" applyFont="1" applyFill="1" applyBorder="1" applyAlignment="1" applyProtection="1">
      <alignment horizontal="center" vertical="center" wrapText="1"/>
      <protection locked="0"/>
    </xf>
    <xf numFmtId="0" fontId="9" fillId="15" borderId="42" xfId="0" applyFont="1" applyFill="1" applyBorder="1" applyAlignment="1" applyProtection="1">
      <alignment horizontal="center" vertical="center" wrapText="1"/>
      <protection locked="0"/>
    </xf>
    <xf numFmtId="1" fontId="9" fillId="15" borderId="21" xfId="0" applyNumberFormat="1" applyFont="1" applyFill="1" applyBorder="1" applyAlignment="1" applyProtection="1">
      <alignment horizontal="center" vertical="center" wrapText="1"/>
      <protection locked="0"/>
    </xf>
    <xf numFmtId="1" fontId="9" fillId="15" borderId="42" xfId="0" applyNumberFormat="1" applyFont="1" applyFill="1" applyBorder="1" applyAlignment="1" applyProtection="1">
      <alignment horizontal="center" vertical="center" wrapText="1"/>
      <protection locked="0"/>
    </xf>
    <xf numFmtId="49" fontId="10" fillId="8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8" borderId="70" xfId="0" applyNumberFormat="1" applyFont="1" applyFill="1" applyBorder="1" applyAlignment="1" applyProtection="1">
      <alignment horizontal="center" vertical="center" wrapText="1"/>
      <protection locked="0"/>
    </xf>
    <xf numFmtId="44" fontId="10" fillId="8" borderId="7" xfId="1" applyFont="1" applyFill="1" applyBorder="1" applyAlignment="1" applyProtection="1">
      <alignment horizontal="center" vertical="center" wrapText="1"/>
      <protection locked="0"/>
    </xf>
    <xf numFmtId="1" fontId="9" fillId="15" borderId="22" xfId="0" applyNumberFormat="1" applyFont="1" applyFill="1" applyBorder="1" applyAlignment="1" applyProtection="1">
      <alignment horizontal="center" vertical="center" wrapText="1"/>
      <protection locked="0"/>
    </xf>
    <xf numFmtId="1" fontId="12" fillId="15" borderId="31" xfId="0" applyNumberFormat="1" applyFont="1" applyFill="1" applyBorder="1" applyAlignment="1">
      <alignment horizontal="center" vertical="center" wrapText="1"/>
    </xf>
    <xf numFmtId="1" fontId="9" fillId="15" borderId="49" xfId="0" applyNumberFormat="1" applyFont="1" applyFill="1" applyBorder="1" applyAlignment="1" applyProtection="1">
      <alignment horizontal="center" vertical="center" wrapText="1"/>
      <protection locked="0"/>
    </xf>
    <xf numFmtId="1" fontId="9" fillId="15" borderId="18" xfId="0" applyNumberFormat="1" applyFont="1" applyFill="1" applyBorder="1" applyAlignment="1" applyProtection="1">
      <alignment horizontal="center" vertical="center" wrapText="1"/>
      <protection locked="0"/>
    </xf>
    <xf numFmtId="1" fontId="12" fillId="15" borderId="21" xfId="0" applyNumberFormat="1" applyFont="1" applyFill="1" applyBorder="1" applyAlignment="1">
      <alignment horizontal="center" vertical="center" wrapText="1"/>
    </xf>
    <xf numFmtId="44" fontId="10" fillId="11" borderId="44" xfId="1" applyFont="1" applyFill="1" applyBorder="1" applyAlignment="1" applyProtection="1">
      <alignment horizontal="center" vertical="center" wrapText="1"/>
      <protection locked="0"/>
    </xf>
    <xf numFmtId="0" fontId="9" fillId="15" borderId="49" xfId="0" applyFont="1" applyFill="1" applyBorder="1" applyAlignment="1" applyProtection="1">
      <alignment horizontal="center" vertical="center" wrapText="1"/>
      <protection locked="0"/>
    </xf>
    <xf numFmtId="0" fontId="9" fillId="15" borderId="55" xfId="0" applyFont="1" applyFill="1" applyBorder="1" applyAlignment="1" applyProtection="1">
      <alignment horizontal="center" vertical="center" wrapText="1"/>
      <protection locked="0"/>
    </xf>
    <xf numFmtId="44" fontId="10" fillId="8" borderId="26" xfId="0" applyNumberFormat="1" applyFont="1" applyFill="1" applyBorder="1" applyAlignment="1" applyProtection="1">
      <alignment horizontal="right" vertical="top" wrapText="1"/>
      <protection locked="0"/>
    </xf>
    <xf numFmtId="44" fontId="10" fillId="8" borderId="38" xfId="0" applyNumberFormat="1" applyFont="1" applyFill="1" applyBorder="1" applyAlignment="1" applyProtection="1">
      <alignment horizontal="right" vertical="top" wrapText="1"/>
      <protection locked="0"/>
    </xf>
    <xf numFmtId="172" fontId="9" fillId="11" borderId="47" xfId="1" applyNumberFormat="1" applyFont="1" applyFill="1" applyBorder="1" applyAlignment="1" applyProtection="1">
      <alignment horizontal="center" vertical="center" wrapText="1"/>
      <protection locked="0"/>
    </xf>
    <xf numFmtId="172" fontId="9" fillId="11" borderId="0" xfId="1" applyNumberFormat="1" applyFont="1" applyFill="1" applyBorder="1" applyAlignment="1" applyProtection="1">
      <alignment horizontal="center" vertical="center" wrapText="1"/>
      <protection locked="0"/>
    </xf>
    <xf numFmtId="172" fontId="9" fillId="11" borderId="38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74" xfId="0" applyFont="1" applyBorder="1" applyAlignment="1" applyProtection="1">
      <alignment horizontal="left" vertical="center" wrapText="1"/>
      <protection locked="0"/>
    </xf>
    <xf numFmtId="0" fontId="7" fillId="0" borderId="75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0" fontId="2" fillId="0" borderId="76" xfId="0" applyFont="1" applyBorder="1" applyAlignment="1" applyProtection="1">
      <alignment horizontal="left" vertical="center" wrapText="1"/>
      <protection locked="0"/>
    </xf>
    <xf numFmtId="0" fontId="2" fillId="0" borderId="77" xfId="0" applyFont="1" applyBorder="1" applyAlignment="1" applyProtection="1">
      <alignment horizontal="left" vertical="center" wrapText="1"/>
      <protection locked="0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7" fillId="9" borderId="40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10" fillId="2" borderId="50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56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9" fillId="9" borderId="40" xfId="0" applyFont="1" applyFill="1" applyBorder="1" applyAlignment="1">
      <alignment horizontal="center" vertical="center" wrapText="1"/>
    </xf>
    <xf numFmtId="0" fontId="9" fillId="9" borderId="41" xfId="0" applyFont="1" applyFill="1" applyBorder="1" applyAlignment="1">
      <alignment horizontal="center" vertical="center" wrapText="1"/>
    </xf>
    <xf numFmtId="0" fontId="9" fillId="9" borderId="42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0" fillId="2" borderId="10" xfId="0" quotePrefix="1" applyFont="1" applyFill="1" applyBorder="1" applyAlignment="1" applyProtection="1">
      <alignment horizontal="center" vertical="center" wrapText="1"/>
      <protection locked="0"/>
    </xf>
    <xf numFmtId="0" fontId="10" fillId="2" borderId="5" xfId="0" quotePrefix="1" applyFont="1" applyFill="1" applyBorder="1" applyAlignment="1" applyProtection="1">
      <alignment horizontal="center" vertical="center" wrapText="1"/>
      <protection locked="0"/>
    </xf>
    <xf numFmtId="0" fontId="11" fillId="2" borderId="40" xfId="0" applyFont="1" applyFill="1" applyBorder="1" applyAlignment="1" applyProtection="1">
      <alignment horizontal="center" vertical="center" wrapText="1"/>
      <protection locked="0"/>
    </xf>
    <xf numFmtId="0" fontId="11" fillId="2" borderId="41" xfId="0" applyFont="1" applyFill="1" applyBorder="1" applyAlignment="1" applyProtection="1">
      <alignment horizontal="center" vertical="center" wrapText="1"/>
      <protection locked="0"/>
    </xf>
    <xf numFmtId="0" fontId="11" fillId="2" borderId="42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9" fillId="2" borderId="36" xfId="0" applyFont="1" applyFill="1" applyBorder="1" applyAlignment="1" applyProtection="1">
      <alignment horizontal="center" vertical="top" wrapText="1"/>
      <protection locked="0"/>
    </xf>
    <xf numFmtId="0" fontId="9" fillId="2" borderId="45" xfId="0" applyFont="1" applyFill="1" applyBorder="1" applyAlignment="1" applyProtection="1">
      <alignment horizontal="center" vertical="top" wrapText="1"/>
      <protection locked="0"/>
    </xf>
    <xf numFmtId="0" fontId="9" fillId="2" borderId="35" xfId="0" quotePrefix="1" applyFont="1" applyFill="1" applyBorder="1" applyAlignment="1" applyProtection="1">
      <alignment horizontal="center" vertical="center" wrapText="1"/>
      <protection locked="0"/>
    </xf>
    <xf numFmtId="0" fontId="9" fillId="2" borderId="3" xfId="0" quotePrefix="1" applyFont="1" applyFill="1" applyBorder="1" applyAlignment="1" applyProtection="1">
      <alignment horizontal="center" vertical="center" wrapText="1"/>
      <protection locked="0"/>
    </xf>
    <xf numFmtId="0" fontId="9" fillId="2" borderId="51" xfId="0" quotePrefix="1" applyFont="1" applyFill="1" applyBorder="1" applyAlignment="1" applyProtection="1">
      <alignment horizontal="center" vertical="center" wrapText="1"/>
      <protection locked="0"/>
    </xf>
    <xf numFmtId="0" fontId="9" fillId="2" borderId="59" xfId="0" quotePrefix="1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center"/>
      <protection locked="0"/>
    </xf>
    <xf numFmtId="0" fontId="9" fillId="2" borderId="64" xfId="0" applyFont="1" applyFill="1" applyBorder="1" applyAlignment="1" applyProtection="1">
      <alignment horizontal="center" vertical="center" wrapText="1"/>
      <protection locked="0"/>
    </xf>
    <xf numFmtId="0" fontId="9" fillId="2" borderId="69" xfId="0" applyFont="1" applyFill="1" applyBorder="1" applyAlignment="1" applyProtection="1">
      <alignment horizontal="center" vertical="center" wrapText="1"/>
      <protection locked="0"/>
    </xf>
    <xf numFmtId="0" fontId="9" fillId="2" borderId="67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 applyProtection="1">
      <alignment horizontal="center" vertical="center" wrapText="1"/>
      <protection locked="0"/>
    </xf>
    <xf numFmtId="0" fontId="9" fillId="2" borderId="65" xfId="0" applyFont="1" applyFill="1" applyBorder="1" applyAlignment="1" applyProtection="1">
      <alignment horizontal="center" vertical="center" wrapText="1"/>
      <protection locked="0"/>
    </xf>
    <xf numFmtId="0" fontId="9" fillId="2" borderId="62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9" borderId="5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83" xfId="0" applyFont="1" applyFill="1" applyBorder="1" applyAlignment="1">
      <alignment horizontal="center" vertical="center" wrapText="1"/>
    </xf>
    <xf numFmtId="0" fontId="9" fillId="9" borderId="3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 applyProtection="1">
      <alignment horizontal="center" vertical="center" wrapText="1"/>
      <protection locked="0"/>
    </xf>
    <xf numFmtId="0" fontId="9" fillId="2" borderId="83" xfId="0" applyFont="1" applyFill="1" applyBorder="1" applyAlignment="1" applyProtection="1">
      <alignment horizontal="center" vertical="center" wrapText="1"/>
      <protection locked="0"/>
    </xf>
    <xf numFmtId="0" fontId="9" fillId="2" borderId="52" xfId="0" applyFont="1" applyFill="1" applyBorder="1" applyAlignment="1" applyProtection="1">
      <alignment horizontal="center" vertical="center" wrapText="1"/>
      <protection locked="0"/>
    </xf>
    <xf numFmtId="0" fontId="9" fillId="2" borderId="66" xfId="0" applyFont="1" applyFill="1" applyBorder="1" applyAlignment="1" applyProtection="1">
      <alignment horizontal="center" vertical="center" wrapText="1"/>
      <protection locked="0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5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8479-D3F2-4D43-9053-8C678284ED65}">
  <sheetPr>
    <tabColor theme="4"/>
  </sheetPr>
  <dimension ref="A1:X66"/>
  <sheetViews>
    <sheetView showGridLines="0" tabSelected="1" topLeftCell="A27" zoomScale="50" zoomScaleNormal="50" workbookViewId="0">
      <selection activeCell="K12" sqref="K12"/>
    </sheetView>
  </sheetViews>
  <sheetFormatPr baseColWidth="10" defaultColWidth="10.84375" defaultRowHeight="15.9" x14ac:dyDescent="0.45"/>
  <cols>
    <col min="1" max="1" width="15.15234375" style="3" customWidth="1"/>
    <col min="2" max="2" width="26.3046875" style="3" customWidth="1"/>
    <col min="3" max="3" width="39.15234375" style="3" customWidth="1"/>
    <col min="4" max="6" width="26.3046875" style="3" customWidth="1"/>
    <col min="7" max="7" width="34.15234375" style="8" customWidth="1"/>
    <col min="8" max="8" width="33.23046875" style="8" bestFit="1" customWidth="1"/>
    <col min="9" max="10" width="32.3046875" style="8" customWidth="1"/>
    <col min="11" max="11" width="26.3046875" style="3" customWidth="1"/>
    <col min="12" max="12" width="42.3046875" style="7" customWidth="1"/>
    <col min="13" max="14" width="26.3046875" style="3" customWidth="1"/>
    <col min="15" max="15" width="43.15234375" style="3" customWidth="1"/>
    <col min="16" max="16" width="26.3046875" style="4" customWidth="1"/>
    <col min="17" max="17" width="29.3046875" style="12" customWidth="1"/>
    <col min="18" max="18" width="33.84375" style="13" customWidth="1"/>
    <col min="19" max="19" width="29.3046875" style="13" customWidth="1"/>
    <col min="20" max="20" width="29.53515625" style="13" customWidth="1"/>
    <col min="21" max="21" width="26.3046875" style="3" customWidth="1"/>
    <col min="22" max="22" width="44.07421875" style="7" customWidth="1"/>
    <col min="23" max="23" width="10.84375" style="3"/>
    <col min="24" max="24" width="14.53515625" style="3" bestFit="1" customWidth="1"/>
    <col min="25" max="16384" width="10.84375" style="3"/>
  </cols>
  <sheetData>
    <row r="1" spans="2:22" ht="16.3" thickBot="1" x14ac:dyDescent="0.5">
      <c r="M1" s="7"/>
    </row>
    <row r="2" spans="2:22" ht="28.3" x14ac:dyDescent="0.45">
      <c r="B2" s="277" t="s">
        <v>81</v>
      </c>
      <c r="C2" s="278"/>
      <c r="D2" s="279"/>
      <c r="E2" s="279"/>
      <c r="F2" s="279"/>
      <c r="G2" s="283"/>
      <c r="H2" s="280"/>
      <c r="I2" s="280"/>
      <c r="J2" s="281"/>
      <c r="K2" s="2"/>
      <c r="L2" s="5"/>
    </row>
    <row r="3" spans="2:22" ht="28.3" x14ac:dyDescent="0.45">
      <c r="B3" s="282" t="s">
        <v>0</v>
      </c>
      <c r="C3" s="197"/>
      <c r="D3" s="388"/>
      <c r="E3" s="388"/>
      <c r="F3" s="388"/>
      <c r="G3" s="388"/>
      <c r="H3" s="388"/>
      <c r="I3" s="388"/>
      <c r="J3" s="389"/>
      <c r="K3" s="2"/>
      <c r="L3" s="5"/>
    </row>
    <row r="4" spans="2:22" ht="28.75" thickBot="1" x14ac:dyDescent="0.5">
      <c r="B4" s="390" t="s">
        <v>1</v>
      </c>
      <c r="C4" s="391"/>
      <c r="D4" s="392"/>
      <c r="E4" s="392"/>
      <c r="F4" s="392"/>
      <c r="G4" s="392"/>
      <c r="H4" s="392"/>
      <c r="I4" s="392"/>
      <c r="J4" s="393"/>
      <c r="K4" s="2"/>
      <c r="L4" s="5"/>
    </row>
    <row r="5" spans="2:22" ht="16.3" thickBot="1" x14ac:dyDescent="0.5">
      <c r="B5" s="1"/>
      <c r="C5" s="1"/>
      <c r="D5" s="1"/>
      <c r="E5" s="1"/>
      <c r="F5" s="1"/>
      <c r="G5" s="10"/>
      <c r="H5" s="10"/>
      <c r="I5" s="10"/>
      <c r="J5" s="10"/>
      <c r="K5" s="1"/>
      <c r="L5" s="6"/>
    </row>
    <row r="6" spans="2:22" ht="33.75" customHeight="1" thickBot="1" x14ac:dyDescent="0.8">
      <c r="B6" s="394" t="s">
        <v>2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6"/>
      <c r="U6" s="14"/>
      <c r="V6" s="15"/>
    </row>
    <row r="7" spans="2:22" ht="28.75" thickBot="1" x14ac:dyDescent="0.8">
      <c r="B7" s="385" t="s">
        <v>3</v>
      </c>
      <c r="C7" s="386"/>
      <c r="D7" s="386"/>
      <c r="E7" s="386"/>
      <c r="F7" s="386"/>
      <c r="G7" s="386"/>
      <c r="H7" s="386"/>
      <c r="I7" s="386"/>
      <c r="J7" s="387"/>
      <c r="K7" s="16"/>
      <c r="L7" s="17"/>
      <c r="M7" s="14"/>
      <c r="N7" s="385" t="s">
        <v>4</v>
      </c>
      <c r="O7" s="386"/>
      <c r="P7" s="386"/>
      <c r="Q7" s="386"/>
      <c r="R7" s="386"/>
      <c r="S7" s="386"/>
      <c r="T7" s="387"/>
      <c r="U7" s="18"/>
      <c r="V7" s="15"/>
    </row>
    <row r="8" spans="2:22" ht="28.75" thickBot="1" x14ac:dyDescent="0.8">
      <c r="B8" s="400" t="s">
        <v>5</v>
      </c>
      <c r="C8" s="401"/>
      <c r="D8" s="401"/>
      <c r="E8" s="401"/>
      <c r="F8" s="401"/>
      <c r="G8" s="401"/>
      <c r="H8" s="401"/>
      <c r="I8" s="401"/>
      <c r="J8" s="402"/>
      <c r="K8" s="16"/>
      <c r="L8" s="17"/>
      <c r="M8" s="14"/>
      <c r="N8" s="400" t="s">
        <v>6</v>
      </c>
      <c r="O8" s="401"/>
      <c r="P8" s="401"/>
      <c r="Q8" s="401"/>
      <c r="R8" s="401"/>
      <c r="S8" s="401"/>
      <c r="T8" s="402"/>
      <c r="U8" s="18"/>
      <c r="V8" s="15"/>
    </row>
    <row r="9" spans="2:22" ht="85.5" customHeight="1" thickBot="1" x14ac:dyDescent="0.8">
      <c r="B9" s="19" t="s">
        <v>7</v>
      </c>
      <c r="C9" s="20" t="s">
        <v>8</v>
      </c>
      <c r="D9" s="20" t="s">
        <v>9</v>
      </c>
      <c r="E9" s="20" t="s">
        <v>10</v>
      </c>
      <c r="F9" s="21" t="s">
        <v>11</v>
      </c>
      <c r="G9" s="22" t="s">
        <v>82</v>
      </c>
      <c r="H9" s="23" t="s">
        <v>84</v>
      </c>
      <c r="I9" s="23" t="s">
        <v>85</v>
      </c>
      <c r="J9" s="24" t="s">
        <v>86</v>
      </c>
      <c r="K9" s="16"/>
      <c r="L9" s="25" t="s">
        <v>12</v>
      </c>
      <c r="M9" s="14"/>
      <c r="N9" s="26" t="s">
        <v>7</v>
      </c>
      <c r="O9" s="27" t="s">
        <v>13</v>
      </c>
      <c r="P9" s="329" t="s">
        <v>15</v>
      </c>
      <c r="Q9" s="317" t="s">
        <v>91</v>
      </c>
      <c r="R9" s="324" t="s">
        <v>84</v>
      </c>
      <c r="S9" s="28" t="s">
        <v>85</v>
      </c>
      <c r="T9" s="29" t="s">
        <v>86</v>
      </c>
      <c r="U9" s="14"/>
      <c r="V9" s="30" t="s">
        <v>12</v>
      </c>
    </row>
    <row r="10" spans="2:22" ht="121.5" customHeight="1" x14ac:dyDescent="0.75">
      <c r="B10" s="398">
        <v>60</v>
      </c>
      <c r="C10" s="31" t="s">
        <v>16</v>
      </c>
      <c r="D10" s="32"/>
      <c r="E10" s="33"/>
      <c r="F10" s="34"/>
      <c r="G10" s="35"/>
      <c r="H10" s="36"/>
      <c r="I10" s="37"/>
      <c r="J10" s="38"/>
      <c r="K10" s="16"/>
      <c r="L10" s="39"/>
      <c r="M10" s="14"/>
      <c r="N10" s="40">
        <v>70</v>
      </c>
      <c r="O10" s="41" t="s">
        <v>17</v>
      </c>
      <c r="P10" s="330">
        <f>IFERROR(Q10/$Q$33,0)</f>
        <v>0</v>
      </c>
      <c r="Q10" s="318">
        <f>SUM(R10:T10)</f>
        <v>0</v>
      </c>
      <c r="R10" s="325"/>
      <c r="S10" s="42"/>
      <c r="T10" s="43"/>
      <c r="U10" s="14"/>
      <c r="V10" s="44" t="str">
        <f>IF((R10+S10+T10)=Q10,"ok","erreur")</f>
        <v>ok</v>
      </c>
    </row>
    <row r="11" spans="2:22" ht="64.5" customHeight="1" x14ac:dyDescent="0.75">
      <c r="B11" s="398"/>
      <c r="C11" s="45" t="s">
        <v>18</v>
      </c>
      <c r="D11" s="46"/>
      <c r="E11" s="46"/>
      <c r="F11" s="46"/>
      <c r="G11" s="47">
        <f>SUM(H11:J11)</f>
        <v>0</v>
      </c>
      <c r="H11" s="48"/>
      <c r="I11" s="46"/>
      <c r="J11" s="49"/>
      <c r="K11" s="16"/>
      <c r="L11" s="50" t="str">
        <f>IF((H11+I11+J11)=G11,"ok","erreur")</f>
        <v>ok</v>
      </c>
      <c r="M11" s="14"/>
      <c r="N11" s="40">
        <v>73</v>
      </c>
      <c r="O11" s="41" t="s">
        <v>19</v>
      </c>
      <c r="P11" s="330">
        <f>IFERROR(Q11/$Q$33,0)</f>
        <v>0</v>
      </c>
      <c r="Q11" s="318">
        <f>SUM(R11:T11)</f>
        <v>0</v>
      </c>
      <c r="R11" s="325"/>
      <c r="S11" s="42"/>
      <c r="T11" s="43"/>
      <c r="U11" s="14"/>
      <c r="V11" s="44" t="str">
        <f t="shared" ref="V11:V32" si="0">IF((R11+S11+T11)=Q11,"ok","erreur")</f>
        <v>ok</v>
      </c>
    </row>
    <row r="12" spans="2:22" ht="72.75" customHeight="1" x14ac:dyDescent="0.75">
      <c r="B12" s="398"/>
      <c r="C12" s="45" t="s">
        <v>20</v>
      </c>
      <c r="D12" s="46"/>
      <c r="E12" s="46"/>
      <c r="F12" s="46"/>
      <c r="G12" s="47">
        <f>SUM(H12:J12)</f>
        <v>0</v>
      </c>
      <c r="H12" s="48"/>
      <c r="I12" s="46"/>
      <c r="J12" s="49"/>
      <c r="K12" s="16"/>
      <c r="L12" s="50" t="str">
        <f t="shared" ref="L12:L55" si="1">IF((H12+I12+J12)=G12,"ok","erreur")</f>
        <v>ok</v>
      </c>
      <c r="M12" s="14"/>
      <c r="N12" s="398">
        <v>74</v>
      </c>
      <c r="O12" s="56" t="s">
        <v>21</v>
      </c>
      <c r="P12" s="332">
        <f>IFERROR(Q12/$Q$33,0)</f>
        <v>0</v>
      </c>
      <c r="Q12" s="337">
        <f>SUM(Q13:Q20)</f>
        <v>0</v>
      </c>
      <c r="R12" s="337">
        <f>SUM(R13:R20)</f>
        <v>0</v>
      </c>
      <c r="S12" s="338">
        <f>SUM(S13:S20)</f>
        <v>0</v>
      </c>
      <c r="T12" s="339">
        <f>SUM(T13:T20)</f>
        <v>0</v>
      </c>
      <c r="U12" s="14"/>
      <c r="V12" s="44"/>
    </row>
    <row r="13" spans="2:22" ht="57" customHeight="1" x14ac:dyDescent="0.75">
      <c r="B13" s="399"/>
      <c r="C13" s="52" t="s">
        <v>22</v>
      </c>
      <c r="D13" s="53"/>
      <c r="E13" s="46"/>
      <c r="F13" s="46"/>
      <c r="G13" s="47">
        <f>SUM(H13:J13)</f>
        <v>0</v>
      </c>
      <c r="H13" s="48"/>
      <c r="I13" s="46"/>
      <c r="J13" s="49"/>
      <c r="K13" s="16"/>
      <c r="L13" s="50" t="str">
        <f t="shared" si="1"/>
        <v>ok</v>
      </c>
      <c r="M13" s="14"/>
      <c r="N13" s="398"/>
      <c r="O13" s="45" t="s">
        <v>23</v>
      </c>
      <c r="P13" s="101">
        <f t="shared" ref="P13:P28" si="2">IFERROR(Q13/$Q$33,0)</f>
        <v>0</v>
      </c>
      <c r="Q13" s="319">
        <f>SUM(R13:T13)</f>
        <v>0</v>
      </c>
      <c r="R13" s="326"/>
      <c r="S13" s="54"/>
      <c r="T13" s="55"/>
      <c r="U13" s="14"/>
      <c r="V13" s="44" t="str">
        <f t="shared" si="0"/>
        <v>ok</v>
      </c>
    </row>
    <row r="14" spans="2:22" ht="70.5" customHeight="1" x14ac:dyDescent="0.75">
      <c r="B14" s="397">
        <v>61</v>
      </c>
      <c r="C14" s="56" t="s">
        <v>24</v>
      </c>
      <c r="D14" s="57"/>
      <c r="E14" s="58"/>
      <c r="F14" s="59"/>
      <c r="G14" s="60"/>
      <c r="H14" s="61"/>
      <c r="I14" s="62"/>
      <c r="J14" s="63"/>
      <c r="K14" s="64"/>
      <c r="L14" s="50"/>
      <c r="M14" s="14"/>
      <c r="N14" s="398"/>
      <c r="O14" s="45" t="s">
        <v>25</v>
      </c>
      <c r="P14" s="101">
        <f t="shared" si="2"/>
        <v>0</v>
      </c>
      <c r="Q14" s="319">
        <f t="shared" ref="Q14:Q20" si="3">SUM(R14:T14)</f>
        <v>0</v>
      </c>
      <c r="R14" s="298"/>
      <c r="S14" s="65"/>
      <c r="T14" s="66"/>
      <c r="U14" s="14"/>
      <c r="V14" s="44" t="str">
        <f t="shared" si="0"/>
        <v>ok</v>
      </c>
    </row>
    <row r="15" spans="2:22" ht="81.75" customHeight="1" x14ac:dyDescent="0.75">
      <c r="B15" s="398"/>
      <c r="C15" s="45" t="s">
        <v>26</v>
      </c>
      <c r="D15" s="67"/>
      <c r="E15" s="67"/>
      <c r="F15" s="67"/>
      <c r="G15" s="47">
        <f>SUM(H15:J15)</f>
        <v>0</v>
      </c>
      <c r="H15" s="48"/>
      <c r="I15" s="46"/>
      <c r="J15" s="380"/>
      <c r="K15" s="68"/>
      <c r="L15" s="50" t="str">
        <f>IF((H15+I15+J15)=G15,"ok","erreur")</f>
        <v>ok</v>
      </c>
      <c r="M15" s="14"/>
      <c r="N15" s="398"/>
      <c r="O15" s="45" t="s">
        <v>27</v>
      </c>
      <c r="P15" s="101">
        <f t="shared" si="2"/>
        <v>0</v>
      </c>
      <c r="Q15" s="319">
        <f t="shared" si="3"/>
        <v>0</v>
      </c>
      <c r="R15" s="298"/>
      <c r="S15" s="65"/>
      <c r="T15" s="66"/>
      <c r="U15" s="14"/>
      <c r="V15" s="44" t="str">
        <f t="shared" si="0"/>
        <v>ok</v>
      </c>
    </row>
    <row r="16" spans="2:22" ht="149.25" customHeight="1" x14ac:dyDescent="0.75">
      <c r="B16" s="398"/>
      <c r="C16" s="45" t="s">
        <v>28</v>
      </c>
      <c r="D16" s="67"/>
      <c r="E16" s="67"/>
      <c r="F16" s="67"/>
      <c r="G16" s="47">
        <f>SUM(H16:J16)</f>
        <v>0</v>
      </c>
      <c r="H16" s="48"/>
      <c r="I16" s="46"/>
      <c r="J16" s="380"/>
      <c r="K16" s="16"/>
      <c r="L16" s="50" t="str">
        <f t="shared" si="1"/>
        <v>ok</v>
      </c>
      <c r="M16" s="14"/>
      <c r="N16" s="398"/>
      <c r="O16" s="45" t="s">
        <v>29</v>
      </c>
      <c r="P16" s="101">
        <f t="shared" si="2"/>
        <v>0</v>
      </c>
      <c r="Q16" s="319">
        <f t="shared" si="3"/>
        <v>0</v>
      </c>
      <c r="R16" s="298"/>
      <c r="S16" s="65"/>
      <c r="T16" s="66"/>
      <c r="U16" s="14"/>
      <c r="V16" s="44" t="str">
        <f t="shared" si="0"/>
        <v>ok</v>
      </c>
    </row>
    <row r="17" spans="1:24" ht="102" customHeight="1" x14ac:dyDescent="0.75">
      <c r="B17" s="398"/>
      <c r="C17" s="45" t="s">
        <v>30</v>
      </c>
      <c r="D17" s="67"/>
      <c r="E17" s="67"/>
      <c r="F17" s="67"/>
      <c r="G17" s="47">
        <f>SUM(H17:J17)</f>
        <v>0</v>
      </c>
      <c r="H17" s="48"/>
      <c r="I17" s="46"/>
      <c r="J17" s="380"/>
      <c r="K17" s="16"/>
      <c r="L17" s="50" t="str">
        <f>IF((H17+I17+J17)=G17,"ok","erreur")</f>
        <v>ok</v>
      </c>
      <c r="M17" s="14"/>
      <c r="N17" s="398"/>
      <c r="O17" s="45" t="s">
        <v>31</v>
      </c>
      <c r="P17" s="101">
        <f t="shared" si="2"/>
        <v>0</v>
      </c>
      <c r="Q17" s="319">
        <f t="shared" si="3"/>
        <v>0</v>
      </c>
      <c r="R17" s="298"/>
      <c r="S17" s="65"/>
      <c r="T17" s="66"/>
      <c r="U17" s="14"/>
      <c r="V17" s="44" t="str">
        <f t="shared" si="0"/>
        <v>ok</v>
      </c>
    </row>
    <row r="18" spans="1:24" ht="47.25" customHeight="1" x14ac:dyDescent="0.75">
      <c r="B18" s="398"/>
      <c r="C18" s="45" t="s">
        <v>32</v>
      </c>
      <c r="D18" s="67"/>
      <c r="E18" s="67"/>
      <c r="F18" s="67"/>
      <c r="G18" s="47">
        <f>SUM(H18:J18)</f>
        <v>0</v>
      </c>
      <c r="H18" s="48"/>
      <c r="I18" s="46"/>
      <c r="J18" s="380"/>
      <c r="K18" s="16"/>
      <c r="L18" s="50" t="str">
        <f t="shared" si="1"/>
        <v>ok</v>
      </c>
      <c r="M18" s="14"/>
      <c r="N18" s="398"/>
      <c r="O18" s="45" t="s">
        <v>33</v>
      </c>
      <c r="P18" s="101">
        <f t="shared" si="2"/>
        <v>0</v>
      </c>
      <c r="Q18" s="319">
        <f t="shared" si="3"/>
        <v>0</v>
      </c>
      <c r="R18" s="298"/>
      <c r="S18" s="65"/>
      <c r="T18" s="66"/>
      <c r="U18" s="14"/>
      <c r="V18" s="44" t="str">
        <f t="shared" si="0"/>
        <v>ok</v>
      </c>
    </row>
    <row r="19" spans="1:24" ht="87.75" customHeight="1" x14ac:dyDescent="0.75">
      <c r="B19" s="399"/>
      <c r="C19" s="45" t="s">
        <v>22</v>
      </c>
      <c r="D19" s="67"/>
      <c r="E19" s="67"/>
      <c r="F19" s="67"/>
      <c r="G19" s="47">
        <f>SUM(H19:J19)</f>
        <v>0</v>
      </c>
      <c r="H19" s="48"/>
      <c r="I19" s="48"/>
      <c r="J19" s="381"/>
      <c r="K19" s="16"/>
      <c r="L19" s="50" t="str">
        <f t="shared" si="1"/>
        <v>ok</v>
      </c>
      <c r="M19" s="14"/>
      <c r="N19" s="398"/>
      <c r="O19" s="45" t="s">
        <v>34</v>
      </c>
      <c r="P19" s="101">
        <f>IFERROR(Q19/$Q$33,0)</f>
        <v>0</v>
      </c>
      <c r="Q19" s="319">
        <f t="shared" si="3"/>
        <v>0</v>
      </c>
      <c r="R19" s="298"/>
      <c r="S19" s="65"/>
      <c r="T19" s="66"/>
      <c r="U19" s="14"/>
      <c r="V19" s="44" t="str">
        <f t="shared" si="0"/>
        <v>ok</v>
      </c>
    </row>
    <row r="20" spans="1:24" ht="100.5" customHeight="1" x14ac:dyDescent="0.75">
      <c r="B20" s="406">
        <v>62</v>
      </c>
      <c r="C20" s="56" t="s">
        <v>35</v>
      </c>
      <c r="D20" s="70"/>
      <c r="E20" s="58"/>
      <c r="F20" s="59"/>
      <c r="G20" s="60"/>
      <c r="H20" s="61"/>
      <c r="I20" s="62"/>
      <c r="J20" s="63"/>
      <c r="K20" s="64"/>
      <c r="L20" s="50"/>
      <c r="M20" s="14"/>
      <c r="N20" s="398"/>
      <c r="O20" s="52" t="s">
        <v>36</v>
      </c>
      <c r="P20" s="333">
        <f t="shared" si="2"/>
        <v>0</v>
      </c>
      <c r="Q20" s="321">
        <f t="shared" si="3"/>
        <v>0</v>
      </c>
      <c r="R20" s="299"/>
      <c r="S20" s="75"/>
      <c r="T20" s="76"/>
      <c r="U20" s="14"/>
      <c r="V20" s="44" t="str">
        <f t="shared" si="0"/>
        <v>ok</v>
      </c>
    </row>
    <row r="21" spans="1:24" ht="113.25" customHeight="1" x14ac:dyDescent="0.75">
      <c r="B21" s="407"/>
      <c r="C21" s="45" t="s">
        <v>37</v>
      </c>
      <c r="D21" s="71"/>
      <c r="E21" s="71"/>
      <c r="F21" s="71"/>
      <c r="G21" s="47">
        <f>SUM(H21:J21)</f>
        <v>0</v>
      </c>
      <c r="H21" s="48"/>
      <c r="I21" s="46"/>
      <c r="J21" s="49"/>
      <c r="K21" s="64"/>
      <c r="L21" s="50" t="str">
        <f t="shared" si="1"/>
        <v>ok</v>
      </c>
      <c r="M21" s="14"/>
      <c r="N21" s="398"/>
      <c r="O21" s="300" t="s">
        <v>80</v>
      </c>
      <c r="P21" s="334">
        <f>IFERROR(Q21/$Q$33,0)</f>
        <v>0</v>
      </c>
      <c r="Q21" s="382">
        <f>Q22+Q23</f>
        <v>0</v>
      </c>
      <c r="R21" s="382">
        <f>R22+R23</f>
        <v>0</v>
      </c>
      <c r="S21" s="383">
        <f>S22+S23</f>
        <v>0</v>
      </c>
      <c r="T21" s="384">
        <f>T22+T23</f>
        <v>0</v>
      </c>
      <c r="U21" s="14"/>
      <c r="V21" s="44"/>
      <c r="X21" s="8"/>
    </row>
    <row r="22" spans="1:24" ht="81.75" customHeight="1" x14ac:dyDescent="0.75">
      <c r="B22" s="407"/>
      <c r="C22" s="45" t="s">
        <v>38</v>
      </c>
      <c r="D22" s="71"/>
      <c r="E22" s="71"/>
      <c r="F22" s="71"/>
      <c r="G22" s="47">
        <f t="shared" ref="G22:G26" si="4">SUM(H22:J22)</f>
        <v>0</v>
      </c>
      <c r="H22" s="48"/>
      <c r="I22" s="46"/>
      <c r="J22" s="49"/>
      <c r="K22" s="64"/>
      <c r="L22" s="50" t="str">
        <f t="shared" si="1"/>
        <v>ok</v>
      </c>
      <c r="M22" s="14"/>
      <c r="N22" s="398"/>
      <c r="O22" s="45" t="s">
        <v>78</v>
      </c>
      <c r="P22" s="336">
        <f>IFERROR(Q22/$Q$33,0)</f>
        <v>0</v>
      </c>
      <c r="Q22" s="319">
        <f>SUM(R22:T22)</f>
        <v>0</v>
      </c>
      <c r="R22" s="298"/>
      <c r="S22" s="65"/>
      <c r="T22" s="66"/>
      <c r="U22" s="14"/>
      <c r="V22" s="44" t="str">
        <f t="shared" si="0"/>
        <v>ok</v>
      </c>
    </row>
    <row r="23" spans="1:24" ht="86.25" customHeight="1" x14ac:dyDescent="0.75">
      <c r="B23" s="407"/>
      <c r="C23" s="45" t="s">
        <v>40</v>
      </c>
      <c r="D23" s="71"/>
      <c r="E23" s="71"/>
      <c r="F23" s="71"/>
      <c r="G23" s="47">
        <f t="shared" si="4"/>
        <v>0</v>
      </c>
      <c r="H23" s="48"/>
      <c r="I23" s="46"/>
      <c r="J23" s="49"/>
      <c r="K23" s="16"/>
      <c r="L23" s="50" t="str">
        <f t="shared" si="1"/>
        <v>ok</v>
      </c>
      <c r="M23" s="14"/>
      <c r="N23" s="398"/>
      <c r="O23" s="301" t="s">
        <v>79</v>
      </c>
      <c r="P23" s="128">
        <f>IFERROR(Q23/$Q$33,0)</f>
        <v>0</v>
      </c>
      <c r="Q23" s="319">
        <f>SUM(R23:T23)</f>
        <v>0</v>
      </c>
      <c r="R23" s="299"/>
      <c r="S23" s="75"/>
      <c r="T23" s="76"/>
      <c r="U23" s="14"/>
      <c r="V23" s="44" t="str">
        <f t="shared" si="0"/>
        <v>ok</v>
      </c>
    </row>
    <row r="24" spans="1:24" ht="63" customHeight="1" x14ac:dyDescent="0.75">
      <c r="B24" s="407"/>
      <c r="C24" s="45" t="s">
        <v>42</v>
      </c>
      <c r="D24" s="71"/>
      <c r="E24" s="71"/>
      <c r="F24" s="71"/>
      <c r="G24" s="47">
        <f>SUM(H24:J24)</f>
        <v>0</v>
      </c>
      <c r="H24" s="48"/>
      <c r="I24" s="46"/>
      <c r="J24" s="49"/>
      <c r="K24" s="16"/>
      <c r="L24" s="50" t="str">
        <f t="shared" si="1"/>
        <v>ok</v>
      </c>
      <c r="M24" s="14"/>
      <c r="N24" s="397">
        <v>75</v>
      </c>
      <c r="O24" s="56" t="s">
        <v>39</v>
      </c>
      <c r="P24" s="335"/>
      <c r="Q24" s="320"/>
      <c r="R24" s="327"/>
      <c r="S24" s="77"/>
      <c r="T24" s="78"/>
      <c r="U24" s="14"/>
      <c r="V24" s="44" t="str">
        <f t="shared" si="0"/>
        <v>ok</v>
      </c>
    </row>
    <row r="25" spans="1:24" ht="54" customHeight="1" x14ac:dyDescent="0.75">
      <c r="B25" s="407"/>
      <c r="C25" s="45" t="s">
        <v>22</v>
      </c>
      <c r="D25" s="71"/>
      <c r="E25" s="71"/>
      <c r="F25" s="71"/>
      <c r="G25" s="47">
        <f t="shared" si="4"/>
        <v>0</v>
      </c>
      <c r="H25" s="48"/>
      <c r="I25" s="46"/>
      <c r="J25" s="49"/>
      <c r="K25" s="16"/>
      <c r="L25" s="50" t="str">
        <f t="shared" si="1"/>
        <v>ok</v>
      </c>
      <c r="M25" s="14"/>
      <c r="N25" s="398"/>
      <c r="O25" s="79" t="s">
        <v>41</v>
      </c>
      <c r="P25" s="101">
        <f>IFERROR(Q25/$Q$33,0)</f>
        <v>0</v>
      </c>
      <c r="Q25" s="319">
        <f>SUM(R25:T25)</f>
        <v>0</v>
      </c>
      <c r="R25" s="298"/>
      <c r="S25" s="65"/>
      <c r="T25" s="66"/>
      <c r="U25" s="14"/>
      <c r="V25" s="44" t="str">
        <f t="shared" si="0"/>
        <v>ok</v>
      </c>
    </row>
    <row r="26" spans="1:24" ht="66" customHeight="1" x14ac:dyDescent="0.75">
      <c r="B26" s="408"/>
      <c r="C26" s="52" t="s">
        <v>22</v>
      </c>
      <c r="D26" s="71"/>
      <c r="E26" s="71"/>
      <c r="F26" s="71"/>
      <c r="G26" s="47">
        <f t="shared" si="4"/>
        <v>0</v>
      </c>
      <c r="H26" s="48"/>
      <c r="I26" s="46"/>
      <c r="J26" s="49"/>
      <c r="K26" s="16"/>
      <c r="L26" s="50" t="str">
        <f t="shared" si="1"/>
        <v>ok</v>
      </c>
      <c r="M26" s="14"/>
      <c r="N26" s="399"/>
      <c r="O26" s="80" t="s">
        <v>43</v>
      </c>
      <c r="P26" s="333">
        <f t="shared" si="2"/>
        <v>0</v>
      </c>
      <c r="Q26" s="321">
        <f t="shared" ref="Q26:Q30" si="5">SUM(R26:T26)</f>
        <v>0</v>
      </c>
      <c r="R26" s="299"/>
      <c r="S26" s="75"/>
      <c r="T26" s="76"/>
      <c r="U26" s="14"/>
      <c r="V26" s="44" t="str">
        <f t="shared" si="0"/>
        <v>ok</v>
      </c>
    </row>
    <row r="27" spans="1:24" ht="68.25" customHeight="1" x14ac:dyDescent="0.75">
      <c r="B27" s="397">
        <v>63</v>
      </c>
      <c r="C27" s="81" t="s">
        <v>44</v>
      </c>
      <c r="D27" s="82"/>
      <c r="E27" s="83"/>
      <c r="F27" s="84"/>
      <c r="G27" s="85"/>
      <c r="H27" s="86"/>
      <c r="I27" s="87"/>
      <c r="J27" s="88"/>
      <c r="K27" s="16"/>
      <c r="L27" s="50" t="str">
        <f t="shared" si="1"/>
        <v>ok</v>
      </c>
      <c r="M27" s="14"/>
      <c r="N27" s="51">
        <v>76</v>
      </c>
      <c r="O27" s="89" t="s">
        <v>45</v>
      </c>
      <c r="P27" s="330">
        <f t="shared" si="2"/>
        <v>0</v>
      </c>
      <c r="Q27" s="322">
        <f t="shared" si="5"/>
        <v>0</v>
      </c>
      <c r="R27" s="325"/>
      <c r="S27" s="42"/>
      <c r="T27" s="43"/>
      <c r="U27" s="14"/>
      <c r="V27" s="44" t="str">
        <f t="shared" si="0"/>
        <v>ok</v>
      </c>
    </row>
    <row r="28" spans="1:24" ht="61.5" customHeight="1" x14ac:dyDescent="0.75">
      <c r="B28" s="398"/>
      <c r="C28" s="45" t="s">
        <v>46</v>
      </c>
      <c r="D28" s="90"/>
      <c r="E28" s="91"/>
      <c r="F28" s="92"/>
      <c r="G28" s="47">
        <f>SUM(H28:J28)</f>
        <v>0</v>
      </c>
      <c r="H28" s="48"/>
      <c r="I28" s="46"/>
      <c r="J28" s="49"/>
      <c r="K28" s="16"/>
      <c r="L28" s="50" t="str">
        <f t="shared" si="1"/>
        <v>ok</v>
      </c>
      <c r="M28" s="14"/>
      <c r="N28" s="40">
        <v>77</v>
      </c>
      <c r="O28" s="89" t="s">
        <v>47</v>
      </c>
      <c r="P28" s="330">
        <f t="shared" si="2"/>
        <v>0</v>
      </c>
      <c r="Q28" s="322">
        <f t="shared" si="5"/>
        <v>0</v>
      </c>
      <c r="R28" s="325"/>
      <c r="S28" s="42"/>
      <c r="T28" s="43"/>
      <c r="U28" s="14"/>
      <c r="V28" s="44" t="str">
        <f t="shared" si="0"/>
        <v>ok</v>
      </c>
    </row>
    <row r="29" spans="1:24" ht="100.5" customHeight="1" x14ac:dyDescent="0.75">
      <c r="B29" s="399"/>
      <c r="C29" s="45" t="s">
        <v>48</v>
      </c>
      <c r="D29" s="90"/>
      <c r="E29" s="91"/>
      <c r="F29" s="92"/>
      <c r="G29" s="47">
        <f>SUM(H29:J29)</f>
        <v>0</v>
      </c>
      <c r="H29" s="48"/>
      <c r="I29" s="46"/>
      <c r="J29" s="49"/>
      <c r="K29" s="16"/>
      <c r="L29" s="50" t="str">
        <f t="shared" si="1"/>
        <v>ok</v>
      </c>
      <c r="M29" s="14"/>
      <c r="N29" s="40">
        <v>78</v>
      </c>
      <c r="O29" s="89" t="s">
        <v>49</v>
      </c>
      <c r="P29" s="330">
        <f>IFERROR(Q29/$Q$33,0)</f>
        <v>0</v>
      </c>
      <c r="Q29" s="322">
        <f t="shared" si="5"/>
        <v>0</v>
      </c>
      <c r="R29" s="325"/>
      <c r="S29" s="42"/>
      <c r="T29" s="43"/>
      <c r="U29" s="14"/>
      <c r="V29" s="44" t="str">
        <f t="shared" si="0"/>
        <v>ok</v>
      </c>
    </row>
    <row r="30" spans="1:24" ht="58.5" customHeight="1" thickBot="1" x14ac:dyDescent="0.8">
      <c r="B30" s="397">
        <v>64</v>
      </c>
      <c r="C30" s="56" t="s">
        <v>50</v>
      </c>
      <c r="D30" s="57"/>
      <c r="E30" s="58"/>
      <c r="F30" s="59"/>
      <c r="G30" s="60"/>
      <c r="H30" s="61"/>
      <c r="I30" s="62"/>
      <c r="J30" s="63"/>
      <c r="K30" s="64"/>
      <c r="L30" s="50" t="str">
        <f t="shared" si="1"/>
        <v>ok</v>
      </c>
      <c r="M30" s="14"/>
      <c r="N30" s="93">
        <v>79</v>
      </c>
      <c r="O30" s="94" t="s">
        <v>51</v>
      </c>
      <c r="P30" s="331">
        <f>IFERROR(Q30/$Q$33,0)</f>
        <v>0</v>
      </c>
      <c r="Q30" s="323">
        <f t="shared" si="5"/>
        <v>0</v>
      </c>
      <c r="R30" s="328"/>
      <c r="S30" s="95"/>
      <c r="T30" s="96"/>
      <c r="U30" s="14"/>
      <c r="V30" s="44" t="str">
        <f t="shared" si="0"/>
        <v>ok</v>
      </c>
    </row>
    <row r="31" spans="1:24" ht="65.25" customHeight="1" thickBot="1" x14ac:dyDescent="0.8">
      <c r="A31" s="9"/>
      <c r="B31" s="398"/>
      <c r="C31" s="416" t="s">
        <v>52</v>
      </c>
      <c r="D31" s="67"/>
      <c r="E31" s="97"/>
      <c r="F31" s="98"/>
      <c r="G31" s="47">
        <f>H31+I31+J31</f>
        <v>0</v>
      </c>
      <c r="H31" s="48"/>
      <c r="I31" s="46"/>
      <c r="J31" s="49"/>
      <c r="K31" s="68"/>
      <c r="L31" s="50" t="str">
        <f t="shared" si="1"/>
        <v>ok</v>
      </c>
      <c r="M31" s="14"/>
      <c r="N31" s="409" t="s">
        <v>53</v>
      </c>
      <c r="O31" s="410"/>
      <c r="P31" s="410"/>
      <c r="Q31" s="410"/>
      <c r="R31" s="410"/>
      <c r="S31" s="410"/>
      <c r="T31" s="411"/>
      <c r="U31" s="14"/>
      <c r="V31" s="44" t="str">
        <f t="shared" si="0"/>
        <v>ok</v>
      </c>
    </row>
    <row r="32" spans="1:24" ht="39" customHeight="1" thickBot="1" x14ac:dyDescent="0.8">
      <c r="B32" s="398"/>
      <c r="C32" s="416"/>
      <c r="D32" s="67"/>
      <c r="E32" s="67"/>
      <c r="F32" s="99"/>
      <c r="G32" s="100">
        <f>H32+I32+J32</f>
        <v>0</v>
      </c>
      <c r="H32" s="48"/>
      <c r="I32" s="46"/>
      <c r="J32" s="49"/>
      <c r="K32" s="16"/>
      <c r="L32" s="50" t="str">
        <f t="shared" si="1"/>
        <v>ok</v>
      </c>
      <c r="M32" s="14"/>
      <c r="N32" s="412" t="s">
        <v>54</v>
      </c>
      <c r="O32" s="413"/>
      <c r="P32" s="101">
        <f>IFERROR(Q32/$Q$33,0)</f>
        <v>0</v>
      </c>
      <c r="Q32" s="102">
        <f>SUM(R32:T32)</f>
        <v>0</v>
      </c>
      <c r="R32" s="65"/>
      <c r="S32" s="65"/>
      <c r="T32" s="66"/>
      <c r="U32" s="14"/>
      <c r="V32" s="44" t="str">
        <f t="shared" si="0"/>
        <v>ok</v>
      </c>
    </row>
    <row r="33" spans="2:22" ht="69" customHeight="1" thickBot="1" x14ac:dyDescent="0.8">
      <c r="B33" s="399"/>
      <c r="C33" s="417"/>
      <c r="D33" s="103"/>
      <c r="E33" s="103"/>
      <c r="F33" s="104"/>
      <c r="G33" s="100">
        <f>H33+I33+J33</f>
        <v>0</v>
      </c>
      <c r="H33" s="48"/>
      <c r="I33" s="46"/>
      <c r="J33" s="49"/>
      <c r="K33" s="16"/>
      <c r="L33" s="50" t="str">
        <f t="shared" si="1"/>
        <v>ok</v>
      </c>
      <c r="M33" s="14"/>
      <c r="N33" s="414" t="s">
        <v>55</v>
      </c>
      <c r="O33" s="415"/>
      <c r="P33" s="105">
        <f>P10+P11+P13+P14+P15+P16+P17+P18+P19+P20+P22+P23+P25+P26+P27+P28+P29+P30+P32</f>
        <v>0</v>
      </c>
      <c r="Q33" s="106">
        <f>Q32+Q30+Q29+Q28+Q27+Q26+Q25+Q21+Q12+Q11+Q10</f>
        <v>0</v>
      </c>
      <c r="R33" s="106">
        <f>R32+R30+R29+R28+R27+R26+R25+R21+R12+R11+R10</f>
        <v>0</v>
      </c>
      <c r="S33" s="106">
        <f>S32+S30+S29+S28+S27+S26+S25+S21+S12+S11+S10</f>
        <v>0</v>
      </c>
      <c r="T33" s="106">
        <f>T32+T30+T29+T28+T27+T26+T25+T21+T12+T11+T10</f>
        <v>0</v>
      </c>
      <c r="U33" s="14"/>
      <c r="V33" s="44" t="str">
        <f>IF((R33+S33+T33)=Q33,"ok","erreur")</f>
        <v>ok</v>
      </c>
    </row>
    <row r="34" spans="2:22" ht="63.75" customHeight="1" thickBot="1" x14ac:dyDescent="0.8">
      <c r="B34" s="397">
        <v>65</v>
      </c>
      <c r="C34" s="56" t="s">
        <v>56</v>
      </c>
      <c r="D34" s="57"/>
      <c r="E34" s="58"/>
      <c r="F34" s="59"/>
      <c r="G34" s="60"/>
      <c r="H34" s="61"/>
      <c r="I34" s="62"/>
      <c r="J34" s="63"/>
      <c r="K34" s="64"/>
      <c r="L34" s="50"/>
      <c r="M34" s="14"/>
      <c r="N34" s="14"/>
      <c r="O34" s="14"/>
      <c r="P34" s="107"/>
      <c r="Q34" s="108"/>
      <c r="R34" s="109"/>
      <c r="S34" s="109"/>
      <c r="T34" s="110"/>
      <c r="U34" s="14"/>
      <c r="V34" s="111"/>
    </row>
    <row r="35" spans="2:22" ht="98.25" customHeight="1" thickBot="1" x14ac:dyDescent="0.8">
      <c r="B35" s="398"/>
      <c r="C35" s="45" t="s">
        <v>22</v>
      </c>
      <c r="D35" s="67"/>
      <c r="E35" s="90"/>
      <c r="F35" s="112"/>
      <c r="G35" s="100">
        <f>SUM(H35:J35)</f>
        <v>0</v>
      </c>
      <c r="H35" s="48"/>
      <c r="I35" s="46"/>
      <c r="J35" s="49"/>
      <c r="K35" s="16"/>
      <c r="L35" s="50" t="str">
        <f t="shared" si="1"/>
        <v>ok</v>
      </c>
      <c r="M35" s="14"/>
      <c r="N35" s="400" t="s">
        <v>57</v>
      </c>
      <c r="O35" s="401"/>
      <c r="P35" s="401"/>
      <c r="Q35" s="401"/>
      <c r="R35" s="401"/>
      <c r="S35" s="401"/>
      <c r="T35" s="402"/>
      <c r="U35" s="14"/>
      <c r="V35" s="113" t="str">
        <f>IF(G57=Q57,"ok - Votre plan de financement est équilibré","Votre plan de financement n'est pas équilibré")</f>
        <v>ok - Votre plan de financement est équilibré</v>
      </c>
    </row>
    <row r="36" spans="2:22" ht="61.5" customHeight="1" x14ac:dyDescent="0.75">
      <c r="B36" s="399"/>
      <c r="C36" s="52" t="s">
        <v>22</v>
      </c>
      <c r="D36" s="103"/>
      <c r="E36" s="90"/>
      <c r="F36" s="112"/>
      <c r="G36" s="114">
        <f>SUM(H36:J36)</f>
        <v>0</v>
      </c>
      <c r="H36" s="48"/>
      <c r="I36" s="46"/>
      <c r="J36" s="49"/>
      <c r="K36" s="16"/>
      <c r="L36" s="50" t="str">
        <f t="shared" si="1"/>
        <v>ok</v>
      </c>
      <c r="M36" s="14"/>
      <c r="N36" s="403">
        <v>87</v>
      </c>
      <c r="O36" s="115" t="s">
        <v>58</v>
      </c>
      <c r="P36" s="116"/>
      <c r="Q36" s="117"/>
      <c r="R36" s="118"/>
      <c r="S36" s="118"/>
      <c r="T36" s="119"/>
      <c r="U36" s="14"/>
      <c r="V36" s="111"/>
    </row>
    <row r="37" spans="2:22" ht="50.25" customHeight="1" x14ac:dyDescent="0.75">
      <c r="B37" s="120">
        <v>66</v>
      </c>
      <c r="C37" s="121" t="s">
        <v>59</v>
      </c>
      <c r="D37" s="122"/>
      <c r="E37" s="122"/>
      <c r="F37" s="123"/>
      <c r="G37" s="114">
        <f>SUM(H37:J37)</f>
        <v>0</v>
      </c>
      <c r="H37" s="124"/>
      <c r="I37" s="125"/>
      <c r="J37" s="126"/>
      <c r="K37" s="16"/>
      <c r="L37" s="50" t="str">
        <f t="shared" si="1"/>
        <v>ok</v>
      </c>
      <c r="M37" s="14"/>
      <c r="N37" s="404"/>
      <c r="O37" s="127" t="s">
        <v>60</v>
      </c>
      <c r="P37" s="128">
        <f>IFERROR(Q37/$Q$33,0)</f>
        <v>0</v>
      </c>
      <c r="Q37" s="129">
        <f>SUM(R37:T37)</f>
        <v>0</v>
      </c>
      <c r="R37" s="130"/>
      <c r="S37" s="130"/>
      <c r="T37" s="131"/>
      <c r="U37" s="14"/>
      <c r="V37" s="111" t="str">
        <f>IF((Q37-R37-S37-T37)=0,"ok","erreur")</f>
        <v>ok</v>
      </c>
    </row>
    <row r="38" spans="2:22" ht="60.75" customHeight="1" x14ac:dyDescent="0.75">
      <c r="B38" s="120">
        <v>67</v>
      </c>
      <c r="C38" s="121" t="s">
        <v>61</v>
      </c>
      <c r="D38" s="122"/>
      <c r="E38" s="122"/>
      <c r="F38" s="123"/>
      <c r="G38" s="114">
        <f t="shared" ref="G38:G40" si="6">SUM(H38:J38)</f>
        <v>0</v>
      </c>
      <c r="H38" s="124"/>
      <c r="I38" s="125"/>
      <c r="J38" s="126"/>
      <c r="K38" s="16"/>
      <c r="L38" s="50" t="str">
        <f t="shared" si="1"/>
        <v>ok</v>
      </c>
      <c r="M38" s="14"/>
      <c r="N38" s="404"/>
      <c r="O38" s="132" t="s">
        <v>62</v>
      </c>
      <c r="P38" s="128">
        <f>IFERROR(Q38/$Q$33,0)</f>
        <v>0</v>
      </c>
      <c r="Q38" s="129">
        <f t="shared" ref="Q38:Q39" si="7">SUM(R38:T38)</f>
        <v>0</v>
      </c>
      <c r="R38" s="130"/>
      <c r="S38" s="130"/>
      <c r="T38" s="131"/>
      <c r="U38" s="14"/>
      <c r="V38" s="111" t="str">
        <f>IF((Q38-R38-S38-T38)=0,"ok","erreur")</f>
        <v>ok</v>
      </c>
    </row>
    <row r="39" spans="2:22" ht="57" customHeight="1" thickBot="1" x14ac:dyDescent="0.8">
      <c r="B39" s="133">
        <v>68</v>
      </c>
      <c r="C39" s="41" t="s">
        <v>63</v>
      </c>
      <c r="D39" s="122"/>
      <c r="E39" s="122"/>
      <c r="F39" s="123"/>
      <c r="G39" s="114">
        <f t="shared" si="6"/>
        <v>0</v>
      </c>
      <c r="H39" s="124"/>
      <c r="I39" s="125"/>
      <c r="J39" s="126"/>
      <c r="K39" s="64"/>
      <c r="L39" s="50" t="str">
        <f t="shared" si="1"/>
        <v>ok</v>
      </c>
      <c r="M39" s="14"/>
      <c r="N39" s="405"/>
      <c r="O39" s="134" t="s">
        <v>64</v>
      </c>
      <c r="P39" s="135">
        <f t="shared" ref="P39" si="8">IFERROR(Q39/$Q$33,0)</f>
        <v>0</v>
      </c>
      <c r="Q39" s="136">
        <f t="shared" si="7"/>
        <v>0</v>
      </c>
      <c r="R39" s="137"/>
      <c r="S39" s="137"/>
      <c r="T39" s="138"/>
      <c r="U39" s="14"/>
      <c r="V39" s="111" t="str">
        <f>IF((Q39-R39-S39-T39)=0,"ok","erreur")</f>
        <v>ok</v>
      </c>
    </row>
    <row r="40" spans="2:22" ht="131.25" customHeight="1" thickBot="1" x14ac:dyDescent="0.8">
      <c r="B40" s="139">
        <v>69</v>
      </c>
      <c r="C40" s="31" t="s">
        <v>65</v>
      </c>
      <c r="D40" s="90"/>
      <c r="E40" s="90"/>
      <c r="F40" s="112"/>
      <c r="G40" s="140">
        <f t="shared" si="6"/>
        <v>0</v>
      </c>
      <c r="H40" s="48"/>
      <c r="I40" s="46"/>
      <c r="J40" s="49"/>
      <c r="K40" s="64"/>
      <c r="L40" s="50" t="str">
        <f t="shared" si="1"/>
        <v>ok</v>
      </c>
      <c r="M40" s="14"/>
      <c r="N40" s="14"/>
      <c r="O40" s="14"/>
      <c r="P40" s="107"/>
      <c r="Q40" s="108"/>
      <c r="R40" s="109"/>
      <c r="S40" s="109"/>
      <c r="T40" s="110"/>
      <c r="U40" s="14"/>
      <c r="V40" s="111"/>
    </row>
    <row r="41" spans="2:22" ht="66" customHeight="1" thickBot="1" x14ac:dyDescent="0.8">
      <c r="B41" s="418" t="s">
        <v>66</v>
      </c>
      <c r="C41" s="419"/>
      <c r="D41" s="419"/>
      <c r="E41" s="421"/>
      <c r="F41" s="141">
        <f>IFERROR(G41/$G$47,0)</f>
        <v>0</v>
      </c>
      <c r="G41" s="142">
        <f>SUM(G10:G40)</f>
        <v>0</v>
      </c>
      <c r="H41" s="143">
        <f>SUM(H10:H40)</f>
        <v>0</v>
      </c>
      <c r="I41" s="143">
        <f>SUM(I10:I40)</f>
        <v>0</v>
      </c>
      <c r="J41" s="144">
        <f>SUM(J10:J40)</f>
        <v>0</v>
      </c>
      <c r="K41" s="16"/>
      <c r="L41" s="50" t="str">
        <f t="shared" si="1"/>
        <v>ok</v>
      </c>
      <c r="M41" s="14"/>
      <c r="N41" s="145"/>
      <c r="O41" s="146"/>
      <c r="P41" s="107"/>
      <c r="Q41" s="108"/>
      <c r="R41" s="109"/>
      <c r="S41" s="109"/>
      <c r="T41" s="110"/>
      <c r="U41" s="14"/>
      <c r="V41" s="111"/>
    </row>
    <row r="42" spans="2:22" ht="47.25" customHeight="1" thickBot="1" x14ac:dyDescent="0.8">
      <c r="B42" s="409" t="s">
        <v>67</v>
      </c>
      <c r="C42" s="410"/>
      <c r="D42" s="410"/>
      <c r="E42" s="410"/>
      <c r="F42" s="410"/>
      <c r="G42" s="410"/>
      <c r="H42" s="410"/>
      <c r="I42" s="410"/>
      <c r="J42" s="411"/>
      <c r="K42" s="16"/>
      <c r="L42" s="50"/>
      <c r="M42" s="14"/>
      <c r="N42" s="147"/>
      <c r="O42" s="14"/>
      <c r="P42" s="107"/>
      <c r="Q42" s="108"/>
      <c r="R42" s="109"/>
      <c r="S42" s="109"/>
      <c r="T42" s="110"/>
      <c r="U42" s="14"/>
      <c r="V42" s="111"/>
    </row>
    <row r="43" spans="2:22" ht="93.75" customHeight="1" x14ac:dyDescent="0.75">
      <c r="B43" s="422" t="s">
        <v>68</v>
      </c>
      <c r="C43" s="423"/>
      <c r="D43" s="148"/>
      <c r="E43" s="149"/>
      <c r="F43" s="150"/>
      <c r="G43" s="151">
        <f>SUM(H43:J43)</f>
        <v>0</v>
      </c>
      <c r="H43" s="152"/>
      <c r="I43" s="153"/>
      <c r="J43" s="154"/>
      <c r="K43" s="64"/>
      <c r="L43" s="50" t="str">
        <f t="shared" si="1"/>
        <v>ok</v>
      </c>
      <c r="M43" s="14"/>
      <c r="N43" s="146"/>
      <c r="O43" s="155"/>
      <c r="P43" s="107"/>
      <c r="Q43" s="108"/>
      <c r="R43" s="109"/>
      <c r="S43" s="109"/>
      <c r="T43" s="110"/>
      <c r="U43" s="14"/>
      <c r="V43" s="111"/>
    </row>
    <row r="44" spans="2:22" ht="33" customHeight="1" x14ac:dyDescent="0.75">
      <c r="B44" s="424" t="s">
        <v>69</v>
      </c>
      <c r="C44" s="425"/>
      <c r="D44" s="156"/>
      <c r="E44" s="122"/>
      <c r="F44" s="123"/>
      <c r="G44" s="157">
        <f t="shared" ref="G44:G45" si="9">SUM(H44:J44)</f>
        <v>0</v>
      </c>
      <c r="H44" s="124"/>
      <c r="I44" s="125"/>
      <c r="J44" s="126"/>
      <c r="K44" s="16"/>
      <c r="L44" s="50" t="str">
        <f t="shared" si="1"/>
        <v>ok</v>
      </c>
      <c r="M44" s="14"/>
      <c r="N44" s="14"/>
      <c r="O44" s="14"/>
      <c r="P44" s="107"/>
      <c r="Q44" s="108"/>
      <c r="R44" s="109"/>
      <c r="S44" s="109"/>
      <c r="T44" s="110"/>
      <c r="U44" s="14"/>
      <c r="V44" s="111"/>
    </row>
    <row r="45" spans="2:22" ht="36.75" customHeight="1" thickBot="1" x14ac:dyDescent="0.8">
      <c r="B45" s="426" t="s">
        <v>70</v>
      </c>
      <c r="C45" s="427"/>
      <c r="D45" s="67"/>
      <c r="E45" s="90"/>
      <c r="F45" s="112"/>
      <c r="G45" s="140">
        <f t="shared" si="9"/>
        <v>0</v>
      </c>
      <c r="H45" s="48"/>
      <c r="I45" s="46"/>
      <c r="J45" s="49"/>
      <c r="K45" s="16"/>
      <c r="L45" s="50" t="str">
        <f t="shared" si="1"/>
        <v>ok</v>
      </c>
      <c r="M45" s="14"/>
      <c r="N45" s="14"/>
      <c r="O45" s="14"/>
      <c r="P45" s="158"/>
      <c r="Q45" s="108"/>
      <c r="R45" s="109"/>
      <c r="S45" s="109"/>
      <c r="T45" s="110"/>
      <c r="U45" s="14"/>
      <c r="V45" s="111"/>
    </row>
    <row r="46" spans="2:22" ht="57" thickBot="1" x14ac:dyDescent="0.8">
      <c r="B46" s="428" t="s">
        <v>71</v>
      </c>
      <c r="C46" s="429"/>
      <c r="D46" s="429"/>
      <c r="E46" s="430"/>
      <c r="F46" s="159">
        <f>IFERROR(G46/$G$47,0)</f>
        <v>0</v>
      </c>
      <c r="G46" s="140">
        <f>SUM(G43:G45)</f>
        <v>0</v>
      </c>
      <c r="H46" s="142">
        <f>SUM(H43:H45)</f>
        <v>0</v>
      </c>
      <c r="I46" s="142">
        <f>SUM(I43:I45)</f>
        <v>0</v>
      </c>
      <c r="J46" s="142">
        <f>SUM(J43:J45)</f>
        <v>0</v>
      </c>
      <c r="K46" s="16"/>
      <c r="L46" s="50" t="str">
        <f t="shared" si="1"/>
        <v>ok</v>
      </c>
      <c r="M46" s="14"/>
      <c r="N46" s="14"/>
      <c r="O46" s="14"/>
      <c r="P46" s="158"/>
      <c r="Q46" s="108"/>
      <c r="R46" s="109"/>
      <c r="S46" s="109"/>
      <c r="T46" s="110"/>
      <c r="U46" s="14"/>
      <c r="V46" s="284" t="str">
        <f>IF(G46&gt;0.2*G47,"Le total des charges indirectes excède 20% du budget global du projet, il s'agira de justifier le montant valorisé auprès de l'Apec","Pas d'alerte sur les charges indirectes")</f>
        <v>Pas d'alerte sur les charges indirectes</v>
      </c>
    </row>
    <row r="47" spans="2:22" ht="63.45" customHeight="1" thickBot="1" x14ac:dyDescent="0.8">
      <c r="B47" s="418" t="s">
        <v>72</v>
      </c>
      <c r="C47" s="419"/>
      <c r="D47" s="419"/>
      <c r="E47" s="419"/>
      <c r="F47" s="420"/>
      <c r="G47" s="160">
        <f>G41+G46</f>
        <v>0</v>
      </c>
      <c r="H47" s="142">
        <f>H41+H46</f>
        <v>0</v>
      </c>
      <c r="I47" s="142">
        <f>I41+I46</f>
        <v>0</v>
      </c>
      <c r="J47" s="142">
        <f>J41+J46</f>
        <v>0</v>
      </c>
      <c r="K47" s="16"/>
      <c r="L47" s="50" t="str">
        <f>IF((H47+I47+J47)=G47,"ok","erreur")</f>
        <v>ok</v>
      </c>
      <c r="M47" s="14"/>
      <c r="N47" s="14"/>
      <c r="O47" s="14"/>
      <c r="P47" s="107"/>
      <c r="Q47" s="108"/>
      <c r="R47" s="109"/>
      <c r="S47" s="109"/>
      <c r="T47" s="110"/>
      <c r="U47" s="14"/>
      <c r="V47" s="111"/>
    </row>
    <row r="48" spans="2:22" ht="28.75" thickBot="1" x14ac:dyDescent="0.8">
      <c r="B48" s="161"/>
      <c r="C48" s="14"/>
      <c r="D48" s="14"/>
      <c r="E48" s="14"/>
      <c r="F48" s="14"/>
      <c r="G48" s="162"/>
      <c r="H48" s="162"/>
      <c r="I48" s="162"/>
      <c r="J48" s="162"/>
      <c r="K48" s="14"/>
      <c r="L48" s="50"/>
      <c r="M48" s="14"/>
      <c r="N48" s="14"/>
      <c r="O48" s="14"/>
      <c r="P48" s="107"/>
      <c r="Q48" s="108"/>
      <c r="R48" s="109"/>
      <c r="S48" s="109"/>
      <c r="T48" s="110"/>
      <c r="U48" s="14"/>
      <c r="V48" s="111"/>
    </row>
    <row r="49" spans="2:22" ht="70.5" customHeight="1" thickBot="1" x14ac:dyDescent="0.8">
      <c r="B49" s="400" t="s">
        <v>57</v>
      </c>
      <c r="C49" s="401"/>
      <c r="D49" s="401"/>
      <c r="E49" s="401"/>
      <c r="F49" s="401"/>
      <c r="G49" s="401"/>
      <c r="H49" s="401"/>
      <c r="I49" s="401"/>
      <c r="J49" s="402"/>
      <c r="K49" s="14"/>
      <c r="L49" s="50" t="str">
        <f t="shared" si="1"/>
        <v>ok</v>
      </c>
      <c r="M49" s="14"/>
      <c r="N49" s="14"/>
      <c r="O49" s="14"/>
      <c r="P49" s="107"/>
      <c r="Q49" s="108"/>
      <c r="R49" s="109"/>
      <c r="S49" s="109"/>
      <c r="T49" s="110"/>
      <c r="U49" s="14"/>
      <c r="V49" s="111"/>
    </row>
    <row r="50" spans="2:22" ht="85.75" customHeight="1" thickBot="1" x14ac:dyDescent="0.8">
      <c r="B50" s="163" t="s">
        <v>7</v>
      </c>
      <c r="C50" s="164" t="s">
        <v>8</v>
      </c>
      <c r="D50" s="165"/>
      <c r="E50" s="166"/>
      <c r="F50" s="167"/>
      <c r="G50" s="168" t="s">
        <v>14</v>
      </c>
      <c r="H50" s="23" t="s">
        <v>84</v>
      </c>
      <c r="I50" s="23" t="s">
        <v>85</v>
      </c>
      <c r="J50" s="24" t="s">
        <v>86</v>
      </c>
      <c r="K50" s="14"/>
      <c r="L50" s="50"/>
      <c r="M50" s="14"/>
      <c r="N50" s="14"/>
      <c r="O50" s="14"/>
      <c r="P50" s="107"/>
      <c r="Q50" s="108"/>
      <c r="R50" s="109"/>
      <c r="S50" s="109"/>
      <c r="T50" s="110"/>
      <c r="U50" s="14"/>
      <c r="V50" s="111"/>
    </row>
    <row r="51" spans="2:22" ht="117.75" customHeight="1" x14ac:dyDescent="0.75">
      <c r="B51" s="404">
        <v>86</v>
      </c>
      <c r="C51" s="169" t="s">
        <v>73</v>
      </c>
      <c r="D51" s="170"/>
      <c r="E51" s="171"/>
      <c r="F51" s="171"/>
      <c r="G51" s="172"/>
      <c r="H51" s="173"/>
      <c r="I51" s="174"/>
      <c r="J51" s="175"/>
      <c r="K51" s="14"/>
      <c r="L51" s="50" t="str">
        <f t="shared" si="1"/>
        <v>ok</v>
      </c>
      <c r="M51" s="14"/>
      <c r="N51" s="14"/>
      <c r="O51" s="14"/>
      <c r="P51" s="107"/>
      <c r="Q51" s="108"/>
      <c r="R51" s="109"/>
      <c r="S51" s="109"/>
      <c r="T51" s="110"/>
      <c r="U51" s="14"/>
      <c r="V51" s="111"/>
    </row>
    <row r="52" spans="2:22" ht="36" customHeight="1" x14ac:dyDescent="0.75">
      <c r="B52" s="404"/>
      <c r="C52" s="127" t="s">
        <v>74</v>
      </c>
      <c r="D52" s="112"/>
      <c r="E52" s="176"/>
      <c r="F52" s="176"/>
      <c r="G52" s="177">
        <f>SUM(H52:J52)</f>
        <v>0</v>
      </c>
      <c r="H52" s="178"/>
      <c r="I52" s="179"/>
      <c r="J52" s="180"/>
      <c r="K52" s="14"/>
      <c r="L52" s="50" t="str">
        <f t="shared" si="1"/>
        <v>ok</v>
      </c>
      <c r="M52" s="14"/>
      <c r="N52" s="14"/>
      <c r="O52" s="14"/>
      <c r="P52" s="107"/>
      <c r="Q52" s="108"/>
      <c r="R52" s="109"/>
      <c r="S52" s="109"/>
      <c r="T52" s="110"/>
      <c r="U52" s="14"/>
      <c r="V52" s="111"/>
    </row>
    <row r="53" spans="2:22" ht="59.25" customHeight="1" x14ac:dyDescent="0.75">
      <c r="B53" s="404"/>
      <c r="C53" s="181" t="s">
        <v>75</v>
      </c>
      <c r="D53" s="112"/>
      <c r="E53" s="176"/>
      <c r="F53" s="176"/>
      <c r="G53" s="177">
        <f t="shared" ref="G53:G55" si="10">SUM(H53:J53)</f>
        <v>0</v>
      </c>
      <c r="H53" s="178"/>
      <c r="I53" s="179"/>
      <c r="J53" s="180"/>
      <c r="K53" s="14"/>
      <c r="L53" s="50" t="str">
        <f t="shared" si="1"/>
        <v>ok</v>
      </c>
      <c r="M53" s="14"/>
      <c r="N53" s="14"/>
      <c r="O53" s="14"/>
      <c r="P53" s="107"/>
      <c r="Q53" s="108"/>
      <c r="R53" s="109"/>
      <c r="S53" s="109"/>
      <c r="T53" s="110"/>
      <c r="U53" s="14"/>
      <c r="V53" s="111"/>
    </row>
    <row r="54" spans="2:22" ht="37.5" customHeight="1" x14ac:dyDescent="0.75">
      <c r="B54" s="404"/>
      <c r="C54" s="132" t="s">
        <v>76</v>
      </c>
      <c r="D54" s="112"/>
      <c r="E54" s="176"/>
      <c r="F54" s="176"/>
      <c r="G54" s="177">
        <f t="shared" si="10"/>
        <v>0</v>
      </c>
      <c r="H54" s="178"/>
      <c r="I54" s="179"/>
      <c r="J54" s="180"/>
      <c r="K54" s="14"/>
      <c r="L54" s="50" t="str">
        <f t="shared" si="1"/>
        <v>ok</v>
      </c>
      <c r="M54" s="14"/>
      <c r="N54" s="14"/>
      <c r="O54" s="14"/>
      <c r="P54" s="107"/>
      <c r="Q54" s="108"/>
      <c r="R54" s="109"/>
      <c r="S54" s="109"/>
      <c r="T54" s="110"/>
      <c r="U54" s="14"/>
      <c r="V54" s="111"/>
    </row>
    <row r="55" spans="2:22" ht="36" customHeight="1" thickBot="1" x14ac:dyDescent="0.8">
      <c r="B55" s="405"/>
      <c r="C55" s="134" t="s">
        <v>77</v>
      </c>
      <c r="D55" s="182"/>
      <c r="E55" s="183"/>
      <c r="F55" s="183"/>
      <c r="G55" s="184">
        <f t="shared" si="10"/>
        <v>0</v>
      </c>
      <c r="H55" s="185"/>
      <c r="I55" s="186"/>
      <c r="J55" s="187"/>
      <c r="K55" s="14"/>
      <c r="L55" s="50" t="str">
        <f t="shared" si="1"/>
        <v>ok</v>
      </c>
      <c r="M55" s="14"/>
      <c r="N55" s="14"/>
      <c r="O55" s="14"/>
      <c r="P55" s="107"/>
      <c r="Q55" s="108"/>
      <c r="R55" s="109"/>
      <c r="S55" s="109"/>
      <c r="T55" s="110"/>
      <c r="U55" s="14"/>
      <c r="V55" s="111"/>
    </row>
    <row r="56" spans="2:22" ht="48.75" customHeight="1" thickBot="1" x14ac:dyDescent="0.8">
      <c r="B56" s="188"/>
      <c r="C56" s="189"/>
      <c r="D56" s="189"/>
      <c r="E56" s="189"/>
      <c r="F56" s="189"/>
      <c r="G56" s="190"/>
      <c r="H56" s="190"/>
      <c r="I56" s="190"/>
      <c r="J56" s="190"/>
      <c r="K56" s="189"/>
      <c r="L56" s="191"/>
      <c r="M56" s="189"/>
      <c r="N56" s="189"/>
      <c r="O56" s="189"/>
      <c r="P56" s="192"/>
      <c r="Q56" s="193"/>
      <c r="R56" s="194"/>
      <c r="S56" s="194"/>
      <c r="T56" s="195"/>
      <c r="U56" s="14"/>
      <c r="V56" s="196"/>
    </row>
    <row r="57" spans="2:22" ht="3.65" customHeight="1" x14ac:dyDescent="0.45">
      <c r="G57" s="8">
        <f>ROUNDDOWN(G47,0)</f>
        <v>0</v>
      </c>
      <c r="Q57" s="12">
        <f>ROUNDDOWN(Q33,0)</f>
        <v>0</v>
      </c>
    </row>
    <row r="63" spans="2:22" x14ac:dyDescent="0.45">
      <c r="B63" s="2"/>
      <c r="C63" s="2"/>
      <c r="D63" s="2"/>
      <c r="E63" s="2"/>
      <c r="F63" s="2"/>
      <c r="G63" s="11"/>
      <c r="H63" s="11"/>
      <c r="I63" s="11"/>
      <c r="J63" s="11"/>
      <c r="K63" s="1"/>
      <c r="L63" s="5"/>
    </row>
    <row r="64" spans="2:22" x14ac:dyDescent="0.45">
      <c r="K64" s="1"/>
      <c r="L64" s="5"/>
    </row>
    <row r="65" spans="11:12" x14ac:dyDescent="0.45">
      <c r="K65" s="1"/>
      <c r="L65" s="5"/>
    </row>
    <row r="66" spans="11:12" x14ac:dyDescent="0.45">
      <c r="K66" s="1"/>
      <c r="L66" s="5"/>
    </row>
  </sheetData>
  <mergeCells count="31">
    <mergeCell ref="B47:F47"/>
    <mergeCell ref="B49:J49"/>
    <mergeCell ref="B51:B55"/>
    <mergeCell ref="B41:E41"/>
    <mergeCell ref="B42:J42"/>
    <mergeCell ref="B43:C43"/>
    <mergeCell ref="B44:C44"/>
    <mergeCell ref="B45:C45"/>
    <mergeCell ref="B46:E46"/>
    <mergeCell ref="B34:B36"/>
    <mergeCell ref="N35:T35"/>
    <mergeCell ref="N36:N39"/>
    <mergeCell ref="B8:J8"/>
    <mergeCell ref="N8:T8"/>
    <mergeCell ref="B10:B13"/>
    <mergeCell ref="N12:N23"/>
    <mergeCell ref="B14:B19"/>
    <mergeCell ref="B20:B26"/>
    <mergeCell ref="N24:N26"/>
    <mergeCell ref="B27:B29"/>
    <mergeCell ref="B30:B33"/>
    <mergeCell ref="N31:T31"/>
    <mergeCell ref="N32:O32"/>
    <mergeCell ref="N33:O33"/>
    <mergeCell ref="C31:C33"/>
    <mergeCell ref="B7:J7"/>
    <mergeCell ref="N7:T7"/>
    <mergeCell ref="D3:J3"/>
    <mergeCell ref="B4:C4"/>
    <mergeCell ref="D4:J4"/>
    <mergeCell ref="B6:T6"/>
  </mergeCells>
  <conditionalFormatting sqref="I13">
    <cfRule type="containsText" dxfId="55" priority="8" operator="containsText" text="erreur">
      <formula>NOT(ISERROR(SEARCH("erreur",I13)))</formula>
    </cfRule>
  </conditionalFormatting>
  <conditionalFormatting sqref="M1 L2:L1048576">
    <cfRule type="containsText" dxfId="54" priority="6" operator="containsText" text="ok">
      <formula>NOT(ISERROR(SEARCH("ok",L1)))</formula>
    </cfRule>
    <cfRule type="containsText" dxfId="53" priority="7" operator="containsText" text="erreur">
      <formula>NOT(ISERROR(SEARCH("erreur",L1)))</formula>
    </cfRule>
  </conditionalFormatting>
  <conditionalFormatting sqref="V1:V1048576">
    <cfRule type="containsText" dxfId="52" priority="2" operator="containsText" text="élevé">
      <formula>NOT(ISERROR(SEARCH("élevé",V1)))</formula>
    </cfRule>
    <cfRule type="containsText" dxfId="51" priority="3" operator="containsText" text="plan">
      <formula>NOT(ISERROR(SEARCH("plan",V1)))</formula>
    </cfRule>
    <cfRule type="containsText" dxfId="50" priority="4" operator="containsText" text="ok">
      <formula>NOT(ISERROR(SEARCH("ok",V1)))</formula>
    </cfRule>
    <cfRule type="containsText" dxfId="49" priority="5" operator="containsText" text="erreur">
      <formula>NOT(ISERROR(SEARCH("erreur",V1)))</formula>
    </cfRule>
  </conditionalFormatting>
  <conditionalFormatting sqref="V35">
    <cfRule type="containsText" dxfId="48" priority="1" operator="containsText" text="ok">
      <formula>NOT(ISERROR(SEARCH("ok",V35)))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E957-3AC1-45AC-BD3D-318BD6F21998}">
  <dimension ref="A1:T67"/>
  <sheetViews>
    <sheetView showGridLines="0" topLeftCell="E3" zoomScale="50" zoomScaleNormal="50" workbookViewId="0">
      <selection activeCell="Q10" sqref="Q10"/>
    </sheetView>
  </sheetViews>
  <sheetFormatPr baseColWidth="10" defaultColWidth="10.84375" defaultRowHeight="15.9" x14ac:dyDescent="0.45"/>
  <cols>
    <col min="1" max="1" width="15.15234375" style="3" customWidth="1"/>
    <col min="2" max="2" width="26.3046875" style="3" customWidth="1"/>
    <col min="3" max="3" width="39.15234375" style="3" customWidth="1"/>
    <col min="4" max="6" width="26.3046875" style="3" customWidth="1"/>
    <col min="7" max="7" width="29.3046875" style="8" customWidth="1"/>
    <col min="8" max="8" width="33.61328125" style="8" customWidth="1"/>
    <col min="9" max="9" width="31.15234375" style="8" customWidth="1"/>
    <col min="10" max="10" width="30.07421875" style="4" customWidth="1"/>
    <col min="11" max="11" width="26.3046875" style="3" customWidth="1"/>
    <col min="12" max="12" width="45.765625" style="3" customWidth="1"/>
    <col min="13" max="13" width="43.15234375" style="3" customWidth="1"/>
    <col min="14" max="14" width="26.3046875" style="4" customWidth="1"/>
    <col min="15" max="15" width="33.61328125" style="13" customWidth="1"/>
    <col min="16" max="16" width="37" style="13" customWidth="1"/>
    <col min="17" max="17" width="26.3046875" style="3" customWidth="1"/>
    <col min="18" max="18" width="40.07421875" style="7" customWidth="1"/>
    <col min="19" max="19" width="31.84375" style="3" customWidth="1"/>
    <col min="20" max="20" width="14.53515625" style="3" bestFit="1" customWidth="1"/>
    <col min="21" max="16384" width="10.84375" style="3"/>
  </cols>
  <sheetData>
    <row r="1" spans="2:18" ht="16.3" thickBot="1" x14ac:dyDescent="0.5">
      <c r="K1" s="7"/>
    </row>
    <row r="2" spans="2:18" ht="28.3" x14ac:dyDescent="0.45">
      <c r="B2" s="277" t="s">
        <v>81</v>
      </c>
      <c r="C2" s="278"/>
      <c r="D2" s="279"/>
      <c r="E2" s="431">
        <f>'Budget prévisionnel'!E2</f>
        <v>0</v>
      </c>
      <c r="F2" s="431"/>
      <c r="G2" s="431"/>
      <c r="H2" s="432"/>
      <c r="I2" s="11"/>
      <c r="J2" s="5"/>
    </row>
    <row r="3" spans="2:18" ht="28.3" x14ac:dyDescent="0.45">
      <c r="B3" s="282" t="s">
        <v>0</v>
      </c>
      <c r="C3" s="197"/>
      <c r="D3" s="388">
        <f>'Budget prévisionnel'!D3</f>
        <v>0</v>
      </c>
      <c r="E3" s="388"/>
      <c r="F3" s="388"/>
      <c r="G3" s="388"/>
      <c r="H3" s="389"/>
      <c r="I3" s="200"/>
      <c r="J3" s="5"/>
    </row>
    <row r="4" spans="2:18" ht="28.75" thickBot="1" x14ac:dyDescent="0.5">
      <c r="B4" s="390" t="s">
        <v>1</v>
      </c>
      <c r="C4" s="391"/>
      <c r="D4" s="392">
        <f>'Budget prévisionnel'!D4</f>
        <v>0</v>
      </c>
      <c r="E4" s="392"/>
      <c r="F4" s="392"/>
      <c r="G4" s="392"/>
      <c r="H4" s="393"/>
      <c r="I4" s="200"/>
      <c r="J4" s="5"/>
    </row>
    <row r="5" spans="2:18" ht="16.3" thickBot="1" x14ac:dyDescent="0.5">
      <c r="B5" s="1"/>
      <c r="C5" s="1"/>
      <c r="D5" s="1"/>
      <c r="E5" s="1"/>
      <c r="F5" s="1"/>
      <c r="G5" s="10"/>
      <c r="H5" s="10"/>
      <c r="I5" s="10"/>
      <c r="J5" s="6"/>
    </row>
    <row r="6" spans="2:18" ht="33.75" customHeight="1" thickBot="1" x14ac:dyDescent="0.8">
      <c r="B6" s="394" t="s">
        <v>83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6"/>
      <c r="Q6" s="259"/>
      <c r="R6" s="260"/>
    </row>
    <row r="7" spans="2:18" ht="28.75" thickBot="1" x14ac:dyDescent="0.8">
      <c r="B7" s="385" t="s">
        <v>3</v>
      </c>
      <c r="C7" s="386"/>
      <c r="D7" s="386"/>
      <c r="E7" s="386"/>
      <c r="F7" s="386"/>
      <c r="G7" s="386"/>
      <c r="H7" s="387"/>
      <c r="I7" s="261"/>
      <c r="J7" s="17"/>
      <c r="K7" s="14"/>
      <c r="L7" s="385" t="s">
        <v>4</v>
      </c>
      <c r="M7" s="386"/>
      <c r="N7" s="386"/>
      <c r="O7" s="386"/>
      <c r="P7" s="387"/>
      <c r="Q7" s="18"/>
      <c r="R7" s="262"/>
    </row>
    <row r="8" spans="2:18" ht="28.75" thickBot="1" x14ac:dyDescent="0.8">
      <c r="B8" s="400" t="s">
        <v>5</v>
      </c>
      <c r="C8" s="401"/>
      <c r="D8" s="401"/>
      <c r="E8" s="401"/>
      <c r="F8" s="401"/>
      <c r="G8" s="401"/>
      <c r="H8" s="402"/>
      <c r="I8" s="261"/>
      <c r="J8" s="17"/>
      <c r="K8" s="14"/>
      <c r="L8" s="400" t="s">
        <v>6</v>
      </c>
      <c r="M8" s="401"/>
      <c r="N8" s="401"/>
      <c r="O8" s="401"/>
      <c r="P8" s="402"/>
      <c r="Q8" s="18"/>
      <c r="R8" s="262"/>
    </row>
    <row r="9" spans="2:18" ht="57" thickBot="1" x14ac:dyDescent="0.8">
      <c r="B9" s="435" t="s">
        <v>7</v>
      </c>
      <c r="C9" s="439" t="s">
        <v>8</v>
      </c>
      <c r="D9" s="439" t="s">
        <v>9</v>
      </c>
      <c r="E9" s="439" t="s">
        <v>10</v>
      </c>
      <c r="F9" s="439" t="s">
        <v>11</v>
      </c>
      <c r="G9" s="199" t="s">
        <v>87</v>
      </c>
      <c r="H9" s="198" t="s">
        <v>92</v>
      </c>
      <c r="I9" s="263"/>
      <c r="J9" s="17"/>
      <c r="K9" s="14"/>
      <c r="L9" s="435" t="s">
        <v>7</v>
      </c>
      <c r="M9" s="437" t="s">
        <v>13</v>
      </c>
      <c r="N9" s="433" t="s">
        <v>15</v>
      </c>
      <c r="O9" s="199" t="s">
        <v>87</v>
      </c>
      <c r="P9" s="305" t="s">
        <v>90</v>
      </c>
      <c r="Q9" s="18"/>
      <c r="R9" s="262"/>
    </row>
    <row r="10" spans="2:18" ht="129.44999999999999" customHeight="1" thickBot="1" x14ac:dyDescent="0.8">
      <c r="B10" s="436"/>
      <c r="C10" s="440"/>
      <c r="D10" s="440"/>
      <c r="E10" s="440"/>
      <c r="F10" s="440"/>
      <c r="G10" s="206" t="str">
        <f>'Budget prévisionnel'!H9</f>
        <v>Période 1
(du jj/mm/aaaa au jj/mm/aaaa)</v>
      </c>
      <c r="H10" s="205" t="str">
        <f>G10</f>
        <v>Période 1
(du jj/mm/aaaa au jj/mm/aaaa)</v>
      </c>
      <c r="I10" s="264"/>
      <c r="J10" s="292" t="s">
        <v>89</v>
      </c>
      <c r="K10" s="14"/>
      <c r="L10" s="436"/>
      <c r="M10" s="438"/>
      <c r="N10" s="434"/>
      <c r="O10" s="310" t="str">
        <f>'Budget prévisionnel'!R9</f>
        <v>Période 1
(du jj/mm/aaaa au jj/mm/aaaa)</v>
      </c>
      <c r="P10" s="235" t="str">
        <f>O10</f>
        <v>Période 1
(du jj/mm/aaaa au jj/mm/aaaa)</v>
      </c>
      <c r="Q10" s="14"/>
      <c r="R10" s="292" t="s">
        <v>89</v>
      </c>
    </row>
    <row r="11" spans="2:18" ht="121.5" customHeight="1" x14ac:dyDescent="0.75">
      <c r="B11" s="398">
        <v>60</v>
      </c>
      <c r="C11" s="31" t="s">
        <v>16</v>
      </c>
      <c r="D11" s="32"/>
      <c r="E11" s="33"/>
      <c r="F11" s="34"/>
      <c r="G11" s="203"/>
      <c r="H11" s="203"/>
      <c r="I11" s="265"/>
      <c r="J11" s="291"/>
      <c r="K11" s="14"/>
      <c r="L11" s="51">
        <v>70</v>
      </c>
      <c r="M11" s="236" t="s">
        <v>17</v>
      </c>
      <c r="N11" s="244">
        <f>IFERROR(P11/$P$34,0)</f>
        <v>0</v>
      </c>
      <c r="O11" s="311">
        <f>'Budget prévisionnel'!R10</f>
        <v>0</v>
      </c>
      <c r="P11" s="251"/>
      <c r="Q11" s="14"/>
      <c r="R11" s="276">
        <f>P11-O11</f>
        <v>0</v>
      </c>
    </row>
    <row r="12" spans="2:18" ht="64.5" customHeight="1" x14ac:dyDescent="0.75">
      <c r="B12" s="398"/>
      <c r="C12" s="45" t="s">
        <v>18</v>
      </c>
      <c r="D12" s="46"/>
      <c r="E12" s="46"/>
      <c r="F12" s="226"/>
      <c r="G12" s="204">
        <f>'Budget prévisionnel'!H11</f>
        <v>0</v>
      </c>
      <c r="H12" s="207"/>
      <c r="I12" s="201"/>
      <c r="J12" s="287">
        <f>H12-G12</f>
        <v>0</v>
      </c>
      <c r="K12" s="14"/>
      <c r="L12" s="40">
        <v>73</v>
      </c>
      <c r="M12" s="237" t="s">
        <v>19</v>
      </c>
      <c r="N12" s="245">
        <f t="shared" ref="N12:N21" si="0">IFERROR(P12/$P$34,0)</f>
        <v>0</v>
      </c>
      <c r="O12" s="312">
        <f>'Budget prévisionnel'!R11</f>
        <v>0</v>
      </c>
      <c r="P12" s="252"/>
      <c r="Q12" s="14"/>
      <c r="R12" s="212">
        <f>P12-O12</f>
        <v>0</v>
      </c>
    </row>
    <row r="13" spans="2:18" ht="72.75" customHeight="1" x14ac:dyDescent="0.75">
      <c r="B13" s="398"/>
      <c r="C13" s="45" t="s">
        <v>20</v>
      </c>
      <c r="D13" s="46"/>
      <c r="E13" s="46"/>
      <c r="F13" s="226"/>
      <c r="G13" s="204">
        <f>'Budget prévisionnel'!H12</f>
        <v>0</v>
      </c>
      <c r="H13" s="207"/>
      <c r="I13" s="201"/>
      <c r="J13" s="287">
        <f t="shared" ref="J13:J14" si="1">H13-G13</f>
        <v>0</v>
      </c>
      <c r="K13" s="14"/>
      <c r="L13" s="398">
        <v>74</v>
      </c>
      <c r="M13" s="238" t="s">
        <v>21</v>
      </c>
      <c r="N13" s="246">
        <f t="shared" si="0"/>
        <v>0</v>
      </c>
      <c r="O13" s="313">
        <f>'Budget prévisionnel'!R12</f>
        <v>0</v>
      </c>
      <c r="P13" s="253">
        <f>SUM(P14:P21)</f>
        <v>0</v>
      </c>
      <c r="Q13" s="14"/>
      <c r="R13" s="212">
        <f t="shared" ref="R13:R40" si="2">P13-O13</f>
        <v>0</v>
      </c>
    </row>
    <row r="14" spans="2:18" ht="57" customHeight="1" x14ac:dyDescent="0.75">
      <c r="B14" s="399"/>
      <c r="C14" s="52" t="s">
        <v>22</v>
      </c>
      <c r="D14" s="53"/>
      <c r="E14" s="46"/>
      <c r="F14" s="226"/>
      <c r="G14" s="208">
        <f>'Budget prévisionnel'!H13</f>
        <v>0</v>
      </c>
      <c r="H14" s="214"/>
      <c r="I14" s="201"/>
      <c r="J14" s="287">
        <f t="shared" si="1"/>
        <v>0</v>
      </c>
      <c r="K14" s="14"/>
      <c r="L14" s="398"/>
      <c r="M14" s="73" t="s">
        <v>23</v>
      </c>
      <c r="N14" s="247">
        <f t="shared" si="0"/>
        <v>0</v>
      </c>
      <c r="O14" s="314">
        <f>'Budget prévisionnel'!R13</f>
        <v>0</v>
      </c>
      <c r="P14" s="254"/>
      <c r="Q14" s="14"/>
      <c r="R14" s="212">
        <f t="shared" si="2"/>
        <v>0</v>
      </c>
    </row>
    <row r="15" spans="2:18" ht="70.5" customHeight="1" x14ac:dyDescent="0.75">
      <c r="B15" s="397">
        <v>61</v>
      </c>
      <c r="C15" s="56" t="s">
        <v>24</v>
      </c>
      <c r="D15" s="57"/>
      <c r="E15" s="58"/>
      <c r="F15" s="59"/>
      <c r="G15" s="209"/>
      <c r="H15" s="209"/>
      <c r="I15" s="266"/>
      <c r="J15" s="359"/>
      <c r="K15" s="14"/>
      <c r="L15" s="398"/>
      <c r="M15" s="73" t="s">
        <v>25</v>
      </c>
      <c r="N15" s="248">
        <f t="shared" si="0"/>
        <v>0</v>
      </c>
      <c r="O15" s="314">
        <f>'Budget prévisionnel'!R14</f>
        <v>0</v>
      </c>
      <c r="P15" s="233"/>
      <c r="Q15" s="14"/>
      <c r="R15" s="212">
        <f>P15-O15</f>
        <v>0</v>
      </c>
    </row>
    <row r="16" spans="2:18" ht="81.75" customHeight="1" x14ac:dyDescent="0.75">
      <c r="B16" s="398"/>
      <c r="C16" s="45" t="s">
        <v>26</v>
      </c>
      <c r="D16" s="67"/>
      <c r="E16" s="67"/>
      <c r="F16" s="99"/>
      <c r="G16" s="204">
        <f>'Budget prévisionnel'!H15</f>
        <v>0</v>
      </c>
      <c r="H16" s="207"/>
      <c r="I16" s="201"/>
      <c r="J16" s="288">
        <f>H16-G16</f>
        <v>0</v>
      </c>
      <c r="K16" s="14"/>
      <c r="L16" s="398"/>
      <c r="M16" s="73" t="s">
        <v>27</v>
      </c>
      <c r="N16" s="248">
        <f t="shared" si="0"/>
        <v>0</v>
      </c>
      <c r="O16" s="314">
        <f>'Budget prévisionnel'!R15</f>
        <v>0</v>
      </c>
      <c r="P16" s="233"/>
      <c r="Q16" s="14"/>
      <c r="R16" s="212">
        <f t="shared" si="2"/>
        <v>0</v>
      </c>
    </row>
    <row r="17" spans="1:20" ht="149.25" customHeight="1" x14ac:dyDescent="0.75">
      <c r="B17" s="398"/>
      <c r="C17" s="45" t="s">
        <v>28</v>
      </c>
      <c r="D17" s="67"/>
      <c r="E17" s="67"/>
      <c r="F17" s="99"/>
      <c r="G17" s="204">
        <f>'Budget prévisionnel'!H16</f>
        <v>0</v>
      </c>
      <c r="H17" s="207"/>
      <c r="I17" s="201"/>
      <c r="J17" s="288">
        <f t="shared" ref="J17:J20" si="3">H17-G17</f>
        <v>0</v>
      </c>
      <c r="K17" s="14"/>
      <c r="L17" s="398"/>
      <c r="M17" s="73" t="s">
        <v>29</v>
      </c>
      <c r="N17" s="248">
        <f t="shared" si="0"/>
        <v>0</v>
      </c>
      <c r="O17" s="314">
        <f>'Budget prévisionnel'!R16</f>
        <v>0</v>
      </c>
      <c r="P17" s="233"/>
      <c r="Q17" s="14"/>
      <c r="R17" s="212">
        <f t="shared" si="2"/>
        <v>0</v>
      </c>
    </row>
    <row r="18" spans="1:20" ht="102" customHeight="1" x14ac:dyDescent="0.75">
      <c r="B18" s="398"/>
      <c r="C18" s="45" t="s">
        <v>30</v>
      </c>
      <c r="D18" s="67"/>
      <c r="E18" s="67"/>
      <c r="F18" s="99"/>
      <c r="G18" s="204">
        <f>'Budget prévisionnel'!H17</f>
        <v>0</v>
      </c>
      <c r="H18" s="207"/>
      <c r="I18" s="201"/>
      <c r="J18" s="288">
        <f t="shared" si="3"/>
        <v>0</v>
      </c>
      <c r="K18" s="14"/>
      <c r="L18" s="398"/>
      <c r="M18" s="73" t="s">
        <v>31</v>
      </c>
      <c r="N18" s="248">
        <f t="shared" si="0"/>
        <v>0</v>
      </c>
      <c r="O18" s="314">
        <f>'Budget prévisionnel'!R17</f>
        <v>0</v>
      </c>
      <c r="P18" s="233"/>
      <c r="Q18" s="14"/>
      <c r="R18" s="212">
        <f t="shared" si="2"/>
        <v>0</v>
      </c>
    </row>
    <row r="19" spans="1:20" ht="47.25" customHeight="1" x14ac:dyDescent="0.75">
      <c r="B19" s="398"/>
      <c r="C19" s="45" t="s">
        <v>32</v>
      </c>
      <c r="D19" s="67"/>
      <c r="E19" s="67"/>
      <c r="F19" s="99"/>
      <c r="G19" s="204">
        <f>'Budget prévisionnel'!H18</f>
        <v>0</v>
      </c>
      <c r="H19" s="207"/>
      <c r="I19" s="201"/>
      <c r="J19" s="288">
        <f t="shared" si="3"/>
        <v>0</v>
      </c>
      <c r="K19" s="14"/>
      <c r="L19" s="398"/>
      <c r="M19" s="73" t="s">
        <v>33</v>
      </c>
      <c r="N19" s="248">
        <f t="shared" si="0"/>
        <v>0</v>
      </c>
      <c r="O19" s="314">
        <f>'Budget prévisionnel'!R18</f>
        <v>0</v>
      </c>
      <c r="P19" s="233"/>
      <c r="Q19" s="14"/>
      <c r="R19" s="212">
        <f t="shared" si="2"/>
        <v>0</v>
      </c>
    </row>
    <row r="20" spans="1:20" ht="87.75" customHeight="1" x14ac:dyDescent="0.75">
      <c r="B20" s="399"/>
      <c r="C20" s="45" t="s">
        <v>22</v>
      </c>
      <c r="D20" s="67"/>
      <c r="E20" s="67"/>
      <c r="F20" s="99"/>
      <c r="G20" s="204">
        <f>'Budget prévisionnel'!H19</f>
        <v>0</v>
      </c>
      <c r="H20" s="207"/>
      <c r="I20" s="201"/>
      <c r="J20" s="288">
        <f t="shared" si="3"/>
        <v>0</v>
      </c>
      <c r="K20" s="14"/>
      <c r="L20" s="398"/>
      <c r="M20" s="73" t="s">
        <v>34</v>
      </c>
      <c r="N20" s="248">
        <f t="shared" si="0"/>
        <v>0</v>
      </c>
      <c r="O20" s="314">
        <f>'Budget prévisionnel'!R19</f>
        <v>0</v>
      </c>
      <c r="P20" s="233"/>
      <c r="Q20" s="14"/>
      <c r="R20" s="212">
        <f t="shared" si="2"/>
        <v>0</v>
      </c>
    </row>
    <row r="21" spans="1:20" ht="100.5" customHeight="1" x14ac:dyDescent="0.75">
      <c r="B21" s="406">
        <v>62</v>
      </c>
      <c r="C21" s="56" t="s">
        <v>35</v>
      </c>
      <c r="D21" s="70"/>
      <c r="E21" s="58"/>
      <c r="F21" s="59"/>
      <c r="G21" s="210"/>
      <c r="H21" s="210"/>
      <c r="I21" s="266"/>
      <c r="J21" s="359"/>
      <c r="K21" s="14"/>
      <c r="L21" s="398"/>
      <c r="M21" s="73" t="s">
        <v>36</v>
      </c>
      <c r="N21" s="245">
        <f t="shared" si="0"/>
        <v>0</v>
      </c>
      <c r="O21" s="314">
        <f>'Budget prévisionnel'!R20</f>
        <v>0</v>
      </c>
      <c r="P21" s="233"/>
      <c r="Q21" s="14"/>
      <c r="R21" s="212">
        <f>P21-O21</f>
        <v>0</v>
      </c>
    </row>
    <row r="22" spans="1:20" ht="113.25" customHeight="1" x14ac:dyDescent="0.75">
      <c r="B22" s="407"/>
      <c r="C22" s="45" t="s">
        <v>37</v>
      </c>
      <c r="D22" s="71"/>
      <c r="E22" s="71"/>
      <c r="F22" s="267"/>
      <c r="G22" s="204">
        <f>'Budget prévisionnel'!H21</f>
        <v>0</v>
      </c>
      <c r="H22" s="207"/>
      <c r="I22" s="201"/>
      <c r="J22" s="287">
        <f>H22-G22</f>
        <v>0</v>
      </c>
      <c r="K22" s="14"/>
      <c r="L22" s="398"/>
      <c r="M22" s="72" t="s">
        <v>80</v>
      </c>
      <c r="N22" s="297">
        <f>IFERROR(P22/$P$33,0)</f>
        <v>0</v>
      </c>
      <c r="O22" s="255">
        <f>'Budget prévisionnel'!R21</f>
        <v>0</v>
      </c>
      <c r="P22" s="255">
        <f>P23+P24</f>
        <v>0</v>
      </c>
      <c r="Q22" s="14"/>
      <c r="R22" s="212">
        <f>P22-O22</f>
        <v>0</v>
      </c>
      <c r="T22" s="8"/>
    </row>
    <row r="23" spans="1:20" ht="81.75" customHeight="1" x14ac:dyDescent="0.75">
      <c r="B23" s="407"/>
      <c r="C23" s="45" t="s">
        <v>38</v>
      </c>
      <c r="D23" s="71"/>
      <c r="E23" s="71"/>
      <c r="F23" s="267"/>
      <c r="G23" s="204">
        <f>'Budget prévisionnel'!H22</f>
        <v>0</v>
      </c>
      <c r="H23" s="207"/>
      <c r="I23" s="201"/>
      <c r="J23" s="287">
        <f t="shared" ref="J23:J26" si="4">H23-G23</f>
        <v>0</v>
      </c>
      <c r="K23" s="14"/>
      <c r="L23" s="398"/>
      <c r="M23" s="73" t="s">
        <v>78</v>
      </c>
      <c r="N23" s="302">
        <f>IFERROR(P23/$P$34,0)</f>
        <v>0</v>
      </c>
      <c r="O23" s="231">
        <f>'Budget prévisionnel'!R22</f>
        <v>0</v>
      </c>
      <c r="P23" s="233"/>
      <c r="Q23" s="14"/>
      <c r="R23" s="212">
        <f t="shared" si="2"/>
        <v>0</v>
      </c>
    </row>
    <row r="24" spans="1:20" ht="86.25" customHeight="1" thickBot="1" x14ac:dyDescent="0.8">
      <c r="B24" s="407"/>
      <c r="C24" s="45" t="s">
        <v>40</v>
      </c>
      <c r="D24" s="71"/>
      <c r="E24" s="71"/>
      <c r="F24" s="267"/>
      <c r="G24" s="204">
        <f>'Budget prévisionnel'!H23</f>
        <v>0</v>
      </c>
      <c r="H24" s="207"/>
      <c r="I24" s="201"/>
      <c r="J24" s="287">
        <f t="shared" si="4"/>
        <v>0</v>
      </c>
      <c r="K24" s="14"/>
      <c r="L24" s="399"/>
      <c r="M24" s="74" t="s">
        <v>79</v>
      </c>
      <c r="N24" s="303">
        <f>IFERROR(P24/$P$34,0)</f>
        <v>0</v>
      </c>
      <c r="O24" s="311">
        <f>'Budget prévisionnel'!R23</f>
        <v>0</v>
      </c>
      <c r="P24" s="256"/>
      <c r="Q24" s="14"/>
      <c r="R24" s="213">
        <f t="shared" si="2"/>
        <v>0</v>
      </c>
    </row>
    <row r="25" spans="1:20" ht="63" customHeight="1" thickBot="1" x14ac:dyDescent="0.8">
      <c r="B25" s="407"/>
      <c r="C25" s="45" t="s">
        <v>42</v>
      </c>
      <c r="D25" s="71"/>
      <c r="E25" s="71"/>
      <c r="F25" s="267"/>
      <c r="G25" s="204">
        <f>'Budget prévisionnel'!H24</f>
        <v>0</v>
      </c>
      <c r="H25" s="207"/>
      <c r="I25" s="201"/>
      <c r="J25" s="287">
        <f t="shared" si="4"/>
        <v>0</v>
      </c>
      <c r="K25" s="14"/>
      <c r="L25" s="397">
        <v>75</v>
      </c>
      <c r="M25" s="239" t="s">
        <v>39</v>
      </c>
      <c r="N25" s="304"/>
      <c r="O25" s="315"/>
      <c r="P25" s="296"/>
      <c r="Q25" s="14"/>
      <c r="R25" s="268"/>
    </row>
    <row r="26" spans="1:20" ht="54" customHeight="1" x14ac:dyDescent="0.75">
      <c r="B26" s="407"/>
      <c r="C26" s="45" t="s">
        <v>22</v>
      </c>
      <c r="D26" s="71"/>
      <c r="E26" s="71"/>
      <c r="F26" s="267"/>
      <c r="G26" s="204">
        <f>'Budget prévisionnel'!H25</f>
        <v>0</v>
      </c>
      <c r="H26" s="207"/>
      <c r="I26" s="201"/>
      <c r="J26" s="287">
        <f t="shared" si="4"/>
        <v>0</v>
      </c>
      <c r="K26" s="14"/>
      <c r="L26" s="398"/>
      <c r="M26" s="240" t="s">
        <v>41</v>
      </c>
      <c r="N26" s="248">
        <f>IFERROR(P26/$P$34,0)</f>
        <v>0</v>
      </c>
      <c r="O26" s="231">
        <f>'Budget prévisionnel'!R25</f>
        <v>0</v>
      </c>
      <c r="P26" s="233"/>
      <c r="Q26" s="14"/>
      <c r="R26" s="276">
        <f t="shared" si="2"/>
        <v>0</v>
      </c>
    </row>
    <row r="27" spans="1:20" ht="66" customHeight="1" x14ac:dyDescent="0.75">
      <c r="B27" s="408"/>
      <c r="C27" s="52" t="s">
        <v>22</v>
      </c>
      <c r="D27" s="71"/>
      <c r="E27" s="71"/>
      <c r="F27" s="267"/>
      <c r="G27" s="204">
        <f>'Budget prévisionnel'!H26</f>
        <v>0</v>
      </c>
      <c r="H27" s="207"/>
      <c r="I27" s="201"/>
      <c r="J27" s="287">
        <f>H27-G27</f>
        <v>0</v>
      </c>
      <c r="K27" s="14"/>
      <c r="L27" s="399"/>
      <c r="M27" s="241" t="s">
        <v>43</v>
      </c>
      <c r="N27" s="245">
        <f t="shared" ref="N27:N31" si="5">IFERROR(P27/$P$34,0)</f>
        <v>0</v>
      </c>
      <c r="O27" s="311">
        <f>'Budget prévisionnel'!R26</f>
        <v>0</v>
      </c>
      <c r="P27" s="256"/>
      <c r="Q27" s="14"/>
      <c r="R27" s="212">
        <f t="shared" si="2"/>
        <v>0</v>
      </c>
    </row>
    <row r="28" spans="1:20" ht="68.25" customHeight="1" x14ac:dyDescent="0.75">
      <c r="B28" s="397">
        <v>63</v>
      </c>
      <c r="C28" s="81" t="s">
        <v>44</v>
      </c>
      <c r="D28" s="224"/>
      <c r="E28" s="83"/>
      <c r="F28" s="84"/>
      <c r="G28" s="211"/>
      <c r="H28" s="211"/>
      <c r="I28" s="265"/>
      <c r="J28" s="359"/>
      <c r="K28" s="14"/>
      <c r="L28" s="51">
        <v>76</v>
      </c>
      <c r="M28" s="242" t="s">
        <v>45</v>
      </c>
      <c r="N28" s="245">
        <f t="shared" si="5"/>
        <v>0</v>
      </c>
      <c r="O28" s="311">
        <f>'Budget prévisionnel'!R27</f>
        <v>0</v>
      </c>
      <c r="P28" s="252"/>
      <c r="Q28" s="14"/>
      <c r="R28" s="212">
        <f t="shared" si="2"/>
        <v>0</v>
      </c>
    </row>
    <row r="29" spans="1:20" ht="61.5" customHeight="1" x14ac:dyDescent="0.75">
      <c r="B29" s="398"/>
      <c r="C29" s="45" t="s">
        <v>46</v>
      </c>
      <c r="D29" s="267"/>
      <c r="E29" s="90"/>
      <c r="F29" s="112"/>
      <c r="G29" s="204">
        <f>'Budget prévisionnel'!H28</f>
        <v>0</v>
      </c>
      <c r="H29" s="207"/>
      <c r="I29" s="201"/>
      <c r="J29" s="287">
        <f>H29-G29</f>
        <v>0</v>
      </c>
      <c r="K29" s="14"/>
      <c r="L29" s="40">
        <v>77</v>
      </c>
      <c r="M29" s="242" t="s">
        <v>47</v>
      </c>
      <c r="N29" s="249">
        <f t="shared" si="5"/>
        <v>0</v>
      </c>
      <c r="O29" s="312">
        <f>'Budget prévisionnel'!R28</f>
        <v>0</v>
      </c>
      <c r="P29" s="252"/>
      <c r="Q29" s="14"/>
      <c r="R29" s="212">
        <f t="shared" si="2"/>
        <v>0</v>
      </c>
    </row>
    <row r="30" spans="1:20" ht="100.5" customHeight="1" x14ac:dyDescent="0.75">
      <c r="B30" s="399"/>
      <c r="C30" s="45" t="s">
        <v>48</v>
      </c>
      <c r="D30" s="267"/>
      <c r="E30" s="225"/>
      <c r="F30" s="227"/>
      <c r="G30" s="204">
        <f>'Budget prévisionnel'!H29</f>
        <v>0</v>
      </c>
      <c r="H30" s="207"/>
      <c r="I30" s="201"/>
      <c r="J30" s="287">
        <f>H30-G30</f>
        <v>0</v>
      </c>
      <c r="K30" s="14"/>
      <c r="L30" s="40">
        <v>78</v>
      </c>
      <c r="M30" s="242" t="s">
        <v>49</v>
      </c>
      <c r="N30" s="249">
        <f t="shared" si="5"/>
        <v>0</v>
      </c>
      <c r="O30" s="312">
        <f>'Budget prévisionnel'!R29</f>
        <v>0</v>
      </c>
      <c r="P30" s="252"/>
      <c r="Q30" s="14"/>
      <c r="R30" s="212">
        <f>P30-O30</f>
        <v>0</v>
      </c>
    </row>
    <row r="31" spans="1:20" ht="58.5" customHeight="1" thickBot="1" x14ac:dyDescent="0.8">
      <c r="B31" s="397">
        <v>64</v>
      </c>
      <c r="C31" s="56" t="s">
        <v>50</v>
      </c>
      <c r="D31" s="57"/>
      <c r="E31" s="222"/>
      <c r="F31" s="223"/>
      <c r="G31" s="210"/>
      <c r="H31" s="210"/>
      <c r="I31" s="266"/>
      <c r="J31" s="359"/>
      <c r="K31" s="14"/>
      <c r="L31" s="229">
        <v>79</v>
      </c>
      <c r="M31" s="243" t="s">
        <v>51</v>
      </c>
      <c r="N31" s="250">
        <f t="shared" si="5"/>
        <v>0</v>
      </c>
      <c r="O31" s="316">
        <f>'Budget prévisionnel'!R30</f>
        <v>0</v>
      </c>
      <c r="P31" s="234"/>
      <c r="Q31" s="14"/>
      <c r="R31" s="213">
        <f>P31-O31</f>
        <v>0</v>
      </c>
    </row>
    <row r="32" spans="1:20" ht="65.25" customHeight="1" thickBot="1" x14ac:dyDescent="0.8">
      <c r="A32" s="9"/>
      <c r="B32" s="398"/>
      <c r="C32" s="416" t="s">
        <v>52</v>
      </c>
      <c r="D32" s="67"/>
      <c r="E32" s="97"/>
      <c r="F32" s="98"/>
      <c r="G32" s="204">
        <f>'Budget prévisionnel'!H31</f>
        <v>0</v>
      </c>
      <c r="H32" s="207"/>
      <c r="I32" s="201"/>
      <c r="J32" s="288">
        <f>H32-G32</f>
        <v>0</v>
      </c>
      <c r="K32" s="14"/>
      <c r="L32" s="409" t="s">
        <v>53</v>
      </c>
      <c r="M32" s="410"/>
      <c r="N32" s="410"/>
      <c r="O32" s="410"/>
      <c r="P32" s="411"/>
      <c r="Q32" s="14"/>
      <c r="R32" s="268"/>
    </row>
    <row r="33" spans="2:18" ht="39" customHeight="1" thickBot="1" x14ac:dyDescent="0.8">
      <c r="B33" s="398"/>
      <c r="C33" s="416"/>
      <c r="D33" s="67"/>
      <c r="E33" s="67"/>
      <c r="F33" s="99"/>
      <c r="G33" s="204">
        <f>'Budget prévisionnel'!H32</f>
        <v>0</v>
      </c>
      <c r="H33" s="207"/>
      <c r="I33" s="201"/>
      <c r="J33" s="288">
        <f t="shared" ref="J33:J34" si="6">H33-G33</f>
        <v>0</v>
      </c>
      <c r="K33" s="14"/>
      <c r="L33" s="412" t="s">
        <v>54</v>
      </c>
      <c r="M33" s="413"/>
      <c r="N33" s="101">
        <f>IFERROR(P33/$P$34,0)</f>
        <v>0</v>
      </c>
      <c r="O33" s="257">
        <f>'Budget prévisionnel'!R32</f>
        <v>0</v>
      </c>
      <c r="P33" s="258"/>
      <c r="Q33" s="14"/>
      <c r="R33" s="276">
        <f t="shared" si="2"/>
        <v>0</v>
      </c>
    </row>
    <row r="34" spans="2:18" ht="69" customHeight="1" thickBot="1" x14ac:dyDescent="0.8">
      <c r="B34" s="399"/>
      <c r="C34" s="417"/>
      <c r="D34" s="103"/>
      <c r="E34" s="103"/>
      <c r="F34" s="104"/>
      <c r="G34" s="204">
        <f>'Budget prévisionnel'!H33</f>
        <v>0</v>
      </c>
      <c r="H34" s="207"/>
      <c r="I34" s="201"/>
      <c r="J34" s="288">
        <f t="shared" si="6"/>
        <v>0</v>
      </c>
      <c r="K34" s="14"/>
      <c r="L34" s="414" t="s">
        <v>55</v>
      </c>
      <c r="M34" s="415"/>
      <c r="N34" s="105"/>
      <c r="O34" s="106">
        <f>'Budget prévisionnel'!R33</f>
        <v>0</v>
      </c>
      <c r="P34" s="106">
        <f>P33+P31+P30+P29+P28+P27+P26+P22+P13+P12+P11</f>
        <v>0</v>
      </c>
      <c r="Q34" s="14"/>
      <c r="R34" s="212">
        <f>P34-O34</f>
        <v>0</v>
      </c>
    </row>
    <row r="35" spans="2:18" ht="102.45" customHeight="1" thickBot="1" x14ac:dyDescent="0.8">
      <c r="B35" s="397">
        <v>65</v>
      </c>
      <c r="C35" s="56" t="s">
        <v>56</v>
      </c>
      <c r="D35" s="57"/>
      <c r="E35" s="58"/>
      <c r="F35" s="59"/>
      <c r="G35" s="210"/>
      <c r="H35" s="210"/>
      <c r="I35" s="266"/>
      <c r="J35" s="359"/>
      <c r="K35" s="14"/>
      <c r="L35" s="14"/>
      <c r="M35" s="14"/>
      <c r="N35" s="107"/>
      <c r="O35" s="109"/>
      <c r="P35" s="109"/>
      <c r="Q35" s="14"/>
      <c r="R35" s="113" t="str">
        <f>IF(H48=P34,"ok - Votre plan de financement est équilibré","Votre plan de financement n'est pas équilibré")</f>
        <v>ok - Votre plan de financement est équilibré</v>
      </c>
    </row>
    <row r="36" spans="2:18" ht="122.25" customHeight="1" thickBot="1" x14ac:dyDescent="0.8">
      <c r="B36" s="398"/>
      <c r="C36" s="45" t="s">
        <v>22</v>
      </c>
      <c r="D36" s="67"/>
      <c r="E36" s="71"/>
      <c r="F36" s="267"/>
      <c r="G36" s="204">
        <f>'Budget prévisionnel'!H35</f>
        <v>0</v>
      </c>
      <c r="H36" s="207"/>
      <c r="I36" s="201"/>
      <c r="J36" s="287">
        <f>H36-G36</f>
        <v>0</v>
      </c>
      <c r="K36" s="14"/>
      <c r="L36" s="400" t="s">
        <v>57</v>
      </c>
      <c r="M36" s="401"/>
      <c r="N36" s="401"/>
      <c r="O36" s="401"/>
      <c r="P36" s="402"/>
      <c r="Q36" s="14"/>
      <c r="R36" s="268"/>
    </row>
    <row r="37" spans="2:18" ht="61.5" customHeight="1" thickBot="1" x14ac:dyDescent="0.8">
      <c r="B37" s="399"/>
      <c r="C37" s="52" t="s">
        <v>22</v>
      </c>
      <c r="D37" s="103"/>
      <c r="E37" s="71"/>
      <c r="F37" s="267"/>
      <c r="G37" s="204">
        <f>'Budget prévisionnel'!H36</f>
        <v>0</v>
      </c>
      <c r="H37" s="207"/>
      <c r="I37" s="201"/>
      <c r="J37" s="287">
        <f t="shared" ref="J37:J41" si="7">H37-G37</f>
        <v>0</v>
      </c>
      <c r="K37" s="14"/>
      <c r="L37" s="403">
        <v>87</v>
      </c>
      <c r="M37" s="115" t="s">
        <v>58</v>
      </c>
      <c r="N37" s="116"/>
      <c r="O37" s="230"/>
      <c r="P37" s="230"/>
      <c r="Q37" s="14"/>
      <c r="R37" s="268"/>
    </row>
    <row r="38" spans="2:18" ht="50.25" customHeight="1" x14ac:dyDescent="0.75">
      <c r="B38" s="120">
        <v>66</v>
      </c>
      <c r="C38" s="121" t="s">
        <v>59</v>
      </c>
      <c r="D38" s="122"/>
      <c r="E38" s="122"/>
      <c r="F38" s="123"/>
      <c r="G38" s="212">
        <f>'Budget prévisionnel'!H37</f>
        <v>0</v>
      </c>
      <c r="H38" s="215"/>
      <c r="I38" s="201"/>
      <c r="J38" s="287">
        <f t="shared" si="7"/>
        <v>0</v>
      </c>
      <c r="K38" s="14"/>
      <c r="L38" s="404"/>
      <c r="M38" s="127" t="s">
        <v>60</v>
      </c>
      <c r="N38" s="128"/>
      <c r="O38" s="231">
        <f>'Budget prévisionnel'!R37</f>
        <v>0</v>
      </c>
      <c r="P38" s="233"/>
      <c r="Q38" s="14"/>
      <c r="R38" s="276">
        <f>P38-O38</f>
        <v>0</v>
      </c>
    </row>
    <row r="39" spans="2:18" ht="60.75" customHeight="1" x14ac:dyDescent="0.75">
      <c r="B39" s="120">
        <v>67</v>
      </c>
      <c r="C39" s="121" t="s">
        <v>61</v>
      </c>
      <c r="D39" s="122"/>
      <c r="E39" s="122"/>
      <c r="F39" s="123"/>
      <c r="G39" s="212">
        <f>'Budget prévisionnel'!H38</f>
        <v>0</v>
      </c>
      <c r="H39" s="215"/>
      <c r="I39" s="201"/>
      <c r="J39" s="287">
        <f t="shared" si="7"/>
        <v>0</v>
      </c>
      <c r="K39" s="14"/>
      <c r="L39" s="404"/>
      <c r="M39" s="132" t="s">
        <v>62</v>
      </c>
      <c r="N39" s="128"/>
      <c r="O39" s="231">
        <f>'Budget prévisionnel'!R38</f>
        <v>0</v>
      </c>
      <c r="P39" s="233"/>
      <c r="Q39" s="14"/>
      <c r="R39" s="212">
        <f t="shared" si="2"/>
        <v>0</v>
      </c>
    </row>
    <row r="40" spans="2:18" ht="57" customHeight="1" thickBot="1" x14ac:dyDescent="0.8">
      <c r="B40" s="133">
        <v>68</v>
      </c>
      <c r="C40" s="41" t="s">
        <v>63</v>
      </c>
      <c r="D40" s="122"/>
      <c r="E40" s="122"/>
      <c r="F40" s="123"/>
      <c r="G40" s="212">
        <f>'Budget prévisionnel'!H39</f>
        <v>0</v>
      </c>
      <c r="H40" s="215"/>
      <c r="I40" s="201"/>
      <c r="J40" s="287">
        <f t="shared" si="7"/>
        <v>0</v>
      </c>
      <c r="K40" s="14"/>
      <c r="L40" s="405"/>
      <c r="M40" s="134" t="s">
        <v>64</v>
      </c>
      <c r="N40" s="135"/>
      <c r="O40" s="232">
        <f>'Budget prévisionnel'!R39</f>
        <v>0</v>
      </c>
      <c r="P40" s="234"/>
      <c r="Q40" s="14"/>
      <c r="R40" s="213">
        <f t="shared" si="2"/>
        <v>0</v>
      </c>
    </row>
    <row r="41" spans="2:18" ht="131.25" customHeight="1" thickBot="1" x14ac:dyDescent="0.8">
      <c r="B41" s="139">
        <v>69</v>
      </c>
      <c r="C41" s="31" t="s">
        <v>65</v>
      </c>
      <c r="D41" s="90"/>
      <c r="E41" s="90"/>
      <c r="F41" s="112"/>
      <c r="G41" s="213">
        <f>'Budget prévisionnel'!H40</f>
        <v>0</v>
      </c>
      <c r="H41" s="216"/>
      <c r="I41" s="201"/>
      <c r="J41" s="287">
        <f t="shared" si="7"/>
        <v>0</v>
      </c>
      <c r="K41" s="14"/>
      <c r="L41" s="14"/>
      <c r="M41" s="14"/>
      <c r="N41" s="107"/>
      <c r="O41" s="109"/>
      <c r="P41" s="109"/>
      <c r="Q41" s="14"/>
      <c r="R41" s="269"/>
    </row>
    <row r="42" spans="2:18" ht="66" customHeight="1" thickBot="1" x14ac:dyDescent="0.8">
      <c r="B42" s="418" t="s">
        <v>66</v>
      </c>
      <c r="C42" s="419"/>
      <c r="D42" s="419"/>
      <c r="E42" s="421"/>
      <c r="F42" s="141">
        <f>IFERROR(#REF!/#REF!,0)</f>
        <v>0</v>
      </c>
      <c r="G42" s="142">
        <f>SUM(G11:G41)</f>
        <v>0</v>
      </c>
      <c r="H42" s="142">
        <f>SUM(H11:H41)</f>
        <v>0</v>
      </c>
      <c r="I42" s="270"/>
      <c r="J42" s="287">
        <f>H42-G42</f>
        <v>0</v>
      </c>
      <c r="K42" s="14"/>
      <c r="L42" s="145"/>
      <c r="M42" s="146"/>
      <c r="N42" s="107"/>
      <c r="O42" s="109"/>
      <c r="P42" s="109"/>
      <c r="Q42" s="14"/>
      <c r="R42" s="269"/>
    </row>
    <row r="43" spans="2:18" ht="47.25" customHeight="1" thickBot="1" x14ac:dyDescent="0.8">
      <c r="B43" s="409" t="s">
        <v>67</v>
      </c>
      <c r="C43" s="410"/>
      <c r="D43" s="410"/>
      <c r="E43" s="410"/>
      <c r="F43" s="410"/>
      <c r="G43" s="441"/>
      <c r="H43" s="411"/>
      <c r="I43" s="271"/>
      <c r="J43" s="359"/>
      <c r="K43" s="14"/>
      <c r="L43" s="147"/>
      <c r="M43" s="14"/>
      <c r="N43" s="107"/>
      <c r="O43" s="109"/>
      <c r="P43" s="109"/>
      <c r="Q43" s="14"/>
      <c r="R43" s="269"/>
    </row>
    <row r="44" spans="2:18" ht="93.75" customHeight="1" x14ac:dyDescent="0.75">
      <c r="B44" s="442" t="s">
        <v>68</v>
      </c>
      <c r="C44" s="443"/>
      <c r="D44" s="148"/>
      <c r="E44" s="149"/>
      <c r="F44" s="150"/>
      <c r="G44" s="151">
        <f>'Budget prévisionnel'!H43</f>
        <v>0</v>
      </c>
      <c r="H44" s="228"/>
      <c r="I44" s="201"/>
      <c r="J44" s="287">
        <f>H44-G44</f>
        <v>0</v>
      </c>
      <c r="K44" s="14"/>
      <c r="L44" s="146"/>
      <c r="M44" s="155"/>
      <c r="N44" s="107"/>
      <c r="O44" s="109"/>
      <c r="P44" s="109"/>
      <c r="Q44" s="14"/>
      <c r="R44" s="269"/>
    </row>
    <row r="45" spans="2:18" ht="33" customHeight="1" x14ac:dyDescent="0.75">
      <c r="B45" s="424" t="s">
        <v>69</v>
      </c>
      <c r="C45" s="425"/>
      <c r="D45" s="156"/>
      <c r="E45" s="122"/>
      <c r="F45" s="123"/>
      <c r="G45" s="157">
        <f>'Budget prévisionnel'!H44</f>
        <v>0</v>
      </c>
      <c r="H45" s="215"/>
      <c r="I45" s="201"/>
      <c r="J45" s="287">
        <f>H45-G45</f>
        <v>0</v>
      </c>
      <c r="K45" s="14"/>
      <c r="L45" s="14"/>
      <c r="M45" s="14"/>
      <c r="N45" s="107"/>
      <c r="O45" s="109"/>
      <c r="P45" s="109"/>
      <c r="Q45" s="14"/>
      <c r="R45" s="269"/>
    </row>
    <row r="46" spans="2:18" ht="36.75" customHeight="1" thickBot="1" x14ac:dyDescent="0.8">
      <c r="B46" s="426" t="s">
        <v>70</v>
      </c>
      <c r="C46" s="427"/>
      <c r="D46" s="67"/>
      <c r="E46" s="90"/>
      <c r="F46" s="112"/>
      <c r="G46" s="202">
        <f>'Budget prévisionnel'!H45</f>
        <v>0</v>
      </c>
      <c r="H46" s="207"/>
      <c r="I46" s="201"/>
      <c r="J46" s="287">
        <f t="shared" ref="J46" si="8">H46-G46</f>
        <v>0</v>
      </c>
      <c r="K46" s="14"/>
      <c r="L46" s="14"/>
      <c r="M46" s="14"/>
      <c r="N46" s="158"/>
      <c r="O46" s="109"/>
      <c r="P46" s="109"/>
      <c r="Q46" s="14"/>
      <c r="R46" s="269"/>
    </row>
    <row r="47" spans="2:18" ht="97.5" customHeight="1" thickBot="1" x14ac:dyDescent="0.8">
      <c r="B47" s="428" t="s">
        <v>71</v>
      </c>
      <c r="C47" s="429"/>
      <c r="D47" s="429"/>
      <c r="E47" s="430"/>
      <c r="F47" s="159">
        <f>IFERROR(G47/G48,0)</f>
        <v>0</v>
      </c>
      <c r="G47" s="140">
        <f>SUM(G44:G46)</f>
        <v>0</v>
      </c>
      <c r="H47" s="142">
        <f>SUM(H44:H46)</f>
        <v>0</v>
      </c>
      <c r="I47" s="270"/>
      <c r="J47" s="289">
        <f>H47-G47</f>
        <v>0</v>
      </c>
      <c r="K47" s="14"/>
      <c r="L47" s="14"/>
      <c r="M47" s="14"/>
      <c r="N47" s="158"/>
      <c r="O47" s="109"/>
      <c r="P47" s="109"/>
      <c r="Q47" s="14"/>
      <c r="R47" s="269"/>
    </row>
    <row r="48" spans="2:18" ht="79.75" customHeight="1" thickBot="1" x14ac:dyDescent="0.8">
      <c r="B48" s="418" t="s">
        <v>72</v>
      </c>
      <c r="C48" s="419"/>
      <c r="D48" s="419"/>
      <c r="E48" s="419"/>
      <c r="F48" s="420"/>
      <c r="G48" s="142">
        <f>G42+G47</f>
        <v>0</v>
      </c>
      <c r="H48" s="142">
        <f>H42+H47</f>
        <v>0</v>
      </c>
      <c r="I48" s="270"/>
      <c r="J48" s="290">
        <f>H48-G48</f>
        <v>0</v>
      </c>
      <c r="K48" s="14"/>
      <c r="L48" s="14"/>
      <c r="M48" s="14"/>
      <c r="N48" s="107"/>
      <c r="O48" s="109"/>
      <c r="P48" s="109"/>
      <c r="Q48" s="14"/>
      <c r="R48" s="286" t="str">
        <f>IF(H47&gt;0.2*H48,"Le total des charges indirectes excède 20% du budget global du projet, il s'agira de justifier le montant valorisé auprès de l'Apec","Pas d'alerte sur les charges indirectes")</f>
        <v>Pas d'alerte sur les charges indirectes</v>
      </c>
    </row>
    <row r="49" spans="2:18" ht="28.75" thickBot="1" x14ac:dyDescent="0.8">
      <c r="B49" s="161"/>
      <c r="C49" s="14"/>
      <c r="D49" s="14"/>
      <c r="E49" s="14"/>
      <c r="F49" s="14"/>
      <c r="G49" s="162"/>
      <c r="H49" s="162"/>
      <c r="I49" s="162"/>
      <c r="J49" s="285"/>
      <c r="K49" s="14"/>
      <c r="L49" s="14"/>
      <c r="M49" s="14"/>
      <c r="N49" s="107"/>
      <c r="O49" s="109"/>
      <c r="P49" s="109"/>
      <c r="Q49" s="14"/>
      <c r="R49" s="269"/>
    </row>
    <row r="50" spans="2:18" ht="70.5" customHeight="1" thickBot="1" x14ac:dyDescent="0.8">
      <c r="B50" s="400" t="s">
        <v>57</v>
      </c>
      <c r="C50" s="401"/>
      <c r="D50" s="401"/>
      <c r="E50" s="401"/>
      <c r="F50" s="401"/>
      <c r="G50" s="217" t="s">
        <v>87</v>
      </c>
      <c r="H50" s="218" t="s">
        <v>88</v>
      </c>
      <c r="I50" s="261"/>
      <c r="J50" s="285"/>
      <c r="K50" s="14"/>
      <c r="L50" s="14"/>
      <c r="M50" s="14"/>
      <c r="N50" s="107"/>
      <c r="O50" s="109"/>
      <c r="P50" s="109"/>
      <c r="Q50" s="14"/>
      <c r="R50" s="269"/>
    </row>
    <row r="51" spans="2:18" ht="102" customHeight="1" thickBot="1" x14ac:dyDescent="0.8">
      <c r="B51" s="163" t="s">
        <v>7</v>
      </c>
      <c r="C51" s="221" t="s">
        <v>8</v>
      </c>
      <c r="D51" s="165"/>
      <c r="E51" s="166"/>
      <c r="F51" s="167"/>
      <c r="G51" s="372" t="str">
        <f>'Budget prévisionnel'!H50</f>
        <v>Période 1
(du jj/mm/aaaa au jj/mm/aaaa)</v>
      </c>
      <c r="H51" s="373" t="str">
        <f>G51</f>
        <v>Période 1
(du jj/mm/aaaa au jj/mm/aaaa)</v>
      </c>
      <c r="I51" s="272"/>
      <c r="J51" s="285"/>
      <c r="K51" s="14"/>
      <c r="L51" s="14"/>
      <c r="M51" s="14"/>
      <c r="N51" s="107"/>
      <c r="O51" s="109"/>
      <c r="P51" s="109"/>
      <c r="Q51" s="14"/>
      <c r="R51" s="269"/>
    </row>
    <row r="52" spans="2:18" ht="117.75" customHeight="1" thickBot="1" x14ac:dyDescent="0.8">
      <c r="B52" s="404">
        <v>86</v>
      </c>
      <c r="C52" s="169" t="s">
        <v>73</v>
      </c>
      <c r="D52" s="170"/>
      <c r="E52" s="171"/>
      <c r="F52" s="171"/>
      <c r="G52" s="172"/>
      <c r="H52" s="172"/>
      <c r="I52" s="273"/>
      <c r="J52" s="285"/>
      <c r="K52" s="14"/>
      <c r="L52" s="14"/>
      <c r="M52" s="14"/>
      <c r="N52" s="107"/>
      <c r="O52" s="109"/>
      <c r="P52" s="109"/>
      <c r="Q52" s="14"/>
      <c r="R52" s="269"/>
    </row>
    <row r="53" spans="2:18" ht="36" customHeight="1" x14ac:dyDescent="0.75">
      <c r="B53" s="404"/>
      <c r="C53" s="127" t="s">
        <v>74</v>
      </c>
      <c r="D53" s="112"/>
      <c r="E53" s="176"/>
      <c r="F53" s="176"/>
      <c r="G53" s="100">
        <f>'Budget prévisionnel'!H52</f>
        <v>0</v>
      </c>
      <c r="H53" s="219"/>
      <c r="I53" s="274"/>
      <c r="J53" s="293">
        <f>H53-G53</f>
        <v>0</v>
      </c>
      <c r="K53" s="14"/>
      <c r="L53" s="14"/>
      <c r="M53" s="14"/>
      <c r="N53" s="107"/>
      <c r="O53" s="109"/>
      <c r="P53" s="109"/>
      <c r="Q53" s="14"/>
      <c r="R53" s="269"/>
    </row>
    <row r="54" spans="2:18" ht="59.25" customHeight="1" x14ac:dyDescent="0.75">
      <c r="B54" s="404"/>
      <c r="C54" s="181" t="s">
        <v>75</v>
      </c>
      <c r="D54" s="112"/>
      <c r="E54" s="176"/>
      <c r="F54" s="176"/>
      <c r="G54" s="100">
        <f>'Budget prévisionnel'!H53</f>
        <v>0</v>
      </c>
      <c r="H54" s="219"/>
      <c r="I54" s="274"/>
      <c r="J54" s="294">
        <f>H54-G54</f>
        <v>0</v>
      </c>
      <c r="K54" s="14"/>
      <c r="L54" s="14"/>
      <c r="M54" s="14"/>
      <c r="N54" s="107"/>
      <c r="O54" s="109"/>
      <c r="P54" s="109"/>
      <c r="Q54" s="14"/>
      <c r="R54" s="269"/>
    </row>
    <row r="55" spans="2:18" ht="37.5" customHeight="1" x14ac:dyDescent="0.75">
      <c r="B55" s="404"/>
      <c r="C55" s="132" t="s">
        <v>76</v>
      </c>
      <c r="D55" s="112"/>
      <c r="E55" s="176"/>
      <c r="F55" s="176"/>
      <c r="G55" s="100">
        <f>'Budget prévisionnel'!G54</f>
        <v>0</v>
      </c>
      <c r="H55" s="219"/>
      <c r="I55" s="274"/>
      <c r="J55" s="294">
        <f>H55-G55</f>
        <v>0</v>
      </c>
      <c r="K55" s="14"/>
      <c r="L55" s="14"/>
      <c r="M55" s="14"/>
      <c r="N55" s="107"/>
      <c r="O55" s="109"/>
      <c r="P55" s="109"/>
      <c r="Q55" s="14"/>
      <c r="R55" s="269"/>
    </row>
    <row r="56" spans="2:18" ht="36" customHeight="1" thickBot="1" x14ac:dyDescent="0.8">
      <c r="B56" s="405"/>
      <c r="C56" s="134" t="s">
        <v>77</v>
      </c>
      <c r="D56" s="182"/>
      <c r="E56" s="183"/>
      <c r="F56" s="183"/>
      <c r="G56" s="140">
        <f>'Budget prévisionnel'!H55</f>
        <v>0</v>
      </c>
      <c r="H56" s="220"/>
      <c r="I56" s="274"/>
      <c r="J56" s="295">
        <f>H56-G56</f>
        <v>0</v>
      </c>
      <c r="K56" s="14"/>
      <c r="L56" s="14"/>
      <c r="M56" s="14"/>
      <c r="N56" s="107"/>
      <c r="O56" s="109"/>
      <c r="P56" s="109"/>
      <c r="Q56" s="14"/>
      <c r="R56" s="269"/>
    </row>
    <row r="57" spans="2:18" ht="48.75" customHeight="1" thickBot="1" x14ac:dyDescent="0.8">
      <c r="B57" s="188"/>
      <c r="C57" s="189"/>
      <c r="D57" s="189"/>
      <c r="E57" s="189"/>
      <c r="F57" s="189"/>
      <c r="G57" s="190"/>
      <c r="H57" s="190"/>
      <c r="I57" s="190"/>
      <c r="J57" s="192"/>
      <c r="K57" s="189"/>
      <c r="L57" s="189"/>
      <c r="M57" s="189"/>
      <c r="N57" s="192"/>
      <c r="O57" s="194"/>
      <c r="P57" s="194"/>
      <c r="Q57" s="189"/>
      <c r="R57" s="275"/>
    </row>
    <row r="58" spans="2:18" ht="3.65" customHeight="1" x14ac:dyDescent="0.45"/>
    <row r="64" spans="2:18" x14ac:dyDescent="0.45">
      <c r="B64" s="2"/>
      <c r="C64" s="2"/>
      <c r="D64" s="2"/>
      <c r="E64" s="2"/>
      <c r="F64" s="2"/>
      <c r="G64" s="11"/>
      <c r="H64" s="11"/>
      <c r="I64" s="11"/>
      <c r="J64" s="6"/>
    </row>
    <row r="65" spans="10:10" x14ac:dyDescent="0.45">
      <c r="J65" s="6"/>
    </row>
    <row r="66" spans="10:10" x14ac:dyDescent="0.45">
      <c r="J66" s="6"/>
    </row>
    <row r="67" spans="10:10" x14ac:dyDescent="0.45">
      <c r="J67" s="6"/>
    </row>
  </sheetData>
  <mergeCells count="40">
    <mergeCell ref="B52:B56"/>
    <mergeCell ref="B42:E42"/>
    <mergeCell ref="B43:H43"/>
    <mergeCell ref="B44:C44"/>
    <mergeCell ref="B45:C45"/>
    <mergeCell ref="B46:C46"/>
    <mergeCell ref="B47:E47"/>
    <mergeCell ref="B50:F50"/>
    <mergeCell ref="L32:P32"/>
    <mergeCell ref="L33:M33"/>
    <mergeCell ref="L34:M34"/>
    <mergeCell ref="B9:B10"/>
    <mergeCell ref="B48:F48"/>
    <mergeCell ref="C32:C34"/>
    <mergeCell ref="B35:B37"/>
    <mergeCell ref="L36:P36"/>
    <mergeCell ref="L37:L40"/>
    <mergeCell ref="B28:B30"/>
    <mergeCell ref="B31:B34"/>
    <mergeCell ref="B7:H7"/>
    <mergeCell ref="L7:P7"/>
    <mergeCell ref="B8:H8"/>
    <mergeCell ref="L8:P8"/>
    <mergeCell ref="B11:B14"/>
    <mergeCell ref="L13:L24"/>
    <mergeCell ref="B15:B20"/>
    <mergeCell ref="B21:B27"/>
    <mergeCell ref="L25:L27"/>
    <mergeCell ref="N9:N10"/>
    <mergeCell ref="L9:L10"/>
    <mergeCell ref="M9:M10"/>
    <mergeCell ref="C9:C10"/>
    <mergeCell ref="D9:D10"/>
    <mergeCell ref="E9:E10"/>
    <mergeCell ref="F9:F10"/>
    <mergeCell ref="E2:H2"/>
    <mergeCell ref="D3:H3"/>
    <mergeCell ref="B4:C4"/>
    <mergeCell ref="D4:H4"/>
    <mergeCell ref="B6:P6"/>
  </mergeCells>
  <conditionalFormatting sqref="H14:I14">
    <cfRule type="containsText" dxfId="47" priority="19" operator="containsText" text="erreur">
      <formula>NOT(ISERROR(SEARCH("erreur",H14)))</formula>
    </cfRule>
  </conditionalFormatting>
  <conditionalFormatting sqref="J10:J11">
    <cfRule type="containsText" dxfId="46" priority="8" operator="containsText" text="ok">
      <formula>NOT(ISERROR(SEARCH("ok",J10)))</formula>
    </cfRule>
    <cfRule type="containsText" dxfId="45" priority="9" operator="containsText" text="erreur">
      <formula>NOT(ISERROR(SEARCH("erreur",J10)))</formula>
    </cfRule>
  </conditionalFormatting>
  <conditionalFormatting sqref="K1">
    <cfRule type="containsText" dxfId="44" priority="17" operator="containsText" text="ok">
      <formula>NOT(ISERROR(SEARCH("ok",K1)))</formula>
    </cfRule>
    <cfRule type="containsText" dxfId="43" priority="18" operator="containsText" text="erreur">
      <formula>NOT(ISERROR(SEARCH("erreur",K1)))</formula>
    </cfRule>
  </conditionalFormatting>
  <conditionalFormatting sqref="R1:R9 R11:R24 R26:R31 R38:R40 R58:R1048576">
    <cfRule type="containsText" dxfId="42" priority="13" operator="containsText" text="élevé">
      <formula>NOT(ISERROR(SEARCH("élevé",R1)))</formula>
    </cfRule>
    <cfRule type="containsText" dxfId="41" priority="14" operator="containsText" text="plan">
      <formula>NOT(ISERROR(SEARCH("plan",R1)))</formula>
    </cfRule>
    <cfRule type="containsText" dxfId="40" priority="15" operator="containsText" text="ok">
      <formula>NOT(ISERROR(SEARCH("ok",R1)))</formula>
    </cfRule>
    <cfRule type="containsText" dxfId="39" priority="16" operator="containsText" text="erreur">
      <formula>NOT(ISERROR(SEARCH("erreur",R1)))</formula>
    </cfRule>
  </conditionalFormatting>
  <conditionalFormatting sqref="R10">
    <cfRule type="containsText" dxfId="38" priority="6" operator="containsText" text="ok">
      <formula>NOT(ISERROR(SEARCH("ok",R10)))</formula>
    </cfRule>
    <cfRule type="containsText" dxfId="37" priority="7" operator="containsText" text="erreur">
      <formula>NOT(ISERROR(SEARCH("erreur",R10)))</formula>
    </cfRule>
  </conditionalFormatting>
  <conditionalFormatting sqref="R33:R35">
    <cfRule type="containsText" dxfId="36" priority="2" operator="containsText" text="élevé">
      <formula>NOT(ISERROR(SEARCH("élevé",R33)))</formula>
    </cfRule>
    <cfRule type="containsText" dxfId="35" priority="3" operator="containsText" text="plan">
      <formula>NOT(ISERROR(SEARCH("plan",R33)))</formula>
    </cfRule>
    <cfRule type="containsText" dxfId="34" priority="4" operator="containsText" text="ok">
      <formula>NOT(ISERROR(SEARCH("ok",R33)))</formula>
    </cfRule>
    <cfRule type="containsText" dxfId="33" priority="5" operator="containsText" text="erreur">
      <formula>NOT(ISERROR(SEARCH("erreur",R33)))</formula>
    </cfRule>
  </conditionalFormatting>
  <conditionalFormatting sqref="R35">
    <cfRule type="containsText" dxfId="32" priority="1" operator="containsText" text="ok">
      <formula>NOT(ISERROR(SEARCH("ok",R35)))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9BA0-1144-4C75-AAB9-78374E6B0383}">
  <dimension ref="A1:T67"/>
  <sheetViews>
    <sheetView showGridLines="0" topLeftCell="E37" zoomScale="50" zoomScaleNormal="50" workbookViewId="0">
      <selection activeCell="Q45" sqref="Q45"/>
    </sheetView>
  </sheetViews>
  <sheetFormatPr baseColWidth="10" defaultColWidth="10.84375" defaultRowHeight="15.9" x14ac:dyDescent="0.45"/>
  <cols>
    <col min="1" max="1" width="15.15234375" style="3" customWidth="1"/>
    <col min="2" max="2" width="26.3046875" style="3" customWidth="1"/>
    <col min="3" max="3" width="39.15234375" style="3" customWidth="1"/>
    <col min="4" max="6" width="26.3046875" style="3" customWidth="1"/>
    <col min="7" max="7" width="29.3046875" style="8" customWidth="1"/>
    <col min="8" max="8" width="33.61328125" style="8" customWidth="1"/>
    <col min="9" max="9" width="31.15234375" style="8" customWidth="1"/>
    <col min="10" max="10" width="30.07421875" style="4" customWidth="1"/>
    <col min="11" max="11" width="26.3046875" style="3" customWidth="1"/>
    <col min="12" max="12" width="45.765625" style="3" customWidth="1"/>
    <col min="13" max="13" width="43.15234375" style="3" customWidth="1"/>
    <col min="14" max="14" width="26.3046875" style="4" customWidth="1"/>
    <col min="15" max="15" width="33.61328125" style="13" customWidth="1"/>
    <col min="16" max="16" width="37" style="13" customWidth="1"/>
    <col min="17" max="17" width="26.3046875" style="3" customWidth="1"/>
    <col min="18" max="18" width="40.07421875" style="7" customWidth="1"/>
    <col min="19" max="19" width="31.84375" style="3" customWidth="1"/>
    <col min="20" max="20" width="14.53515625" style="3" bestFit="1" customWidth="1"/>
    <col min="21" max="16384" width="10.84375" style="3"/>
  </cols>
  <sheetData>
    <row r="1" spans="2:18" ht="16.3" thickBot="1" x14ac:dyDescent="0.5">
      <c r="K1" s="7"/>
    </row>
    <row r="2" spans="2:18" ht="28.3" x14ac:dyDescent="0.45">
      <c r="B2" s="277" t="s">
        <v>81</v>
      </c>
      <c r="C2" s="278"/>
      <c r="D2" s="279"/>
      <c r="E2" s="431">
        <f>'Budget prévisionnel'!E2</f>
        <v>0</v>
      </c>
      <c r="F2" s="431"/>
      <c r="G2" s="431"/>
      <c r="H2" s="432"/>
      <c r="I2" s="11"/>
      <c r="J2" s="5"/>
    </row>
    <row r="3" spans="2:18" ht="28.3" x14ac:dyDescent="0.45">
      <c r="B3" s="282" t="s">
        <v>0</v>
      </c>
      <c r="C3" s="197"/>
      <c r="D3" s="388">
        <f>'Budget prévisionnel'!D3</f>
        <v>0</v>
      </c>
      <c r="E3" s="388"/>
      <c r="F3" s="388"/>
      <c r="G3" s="388"/>
      <c r="H3" s="389"/>
      <c r="I3" s="200"/>
      <c r="J3" s="5"/>
    </row>
    <row r="4" spans="2:18" ht="28.75" thickBot="1" x14ac:dyDescent="0.5">
      <c r="B4" s="390" t="s">
        <v>1</v>
      </c>
      <c r="C4" s="391"/>
      <c r="D4" s="392">
        <f>'Budget prévisionnel'!D4</f>
        <v>0</v>
      </c>
      <c r="E4" s="392"/>
      <c r="F4" s="392"/>
      <c r="G4" s="392"/>
      <c r="H4" s="393"/>
      <c r="I4" s="200"/>
      <c r="J4" s="5"/>
    </row>
    <row r="5" spans="2:18" ht="16.3" thickBot="1" x14ac:dyDescent="0.5">
      <c r="B5" s="1"/>
      <c r="C5" s="1"/>
      <c r="D5" s="1"/>
      <c r="E5" s="1"/>
      <c r="F5" s="1"/>
      <c r="G5" s="10"/>
      <c r="H5" s="10"/>
      <c r="I5" s="10"/>
      <c r="J5" s="6"/>
    </row>
    <row r="6" spans="2:18" ht="33.75" customHeight="1" thickBot="1" x14ac:dyDescent="0.8">
      <c r="B6" s="394" t="s">
        <v>83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6"/>
      <c r="Q6" s="259"/>
      <c r="R6" s="260"/>
    </row>
    <row r="7" spans="2:18" ht="28.75" thickBot="1" x14ac:dyDescent="0.8">
      <c r="B7" s="385" t="s">
        <v>3</v>
      </c>
      <c r="C7" s="386"/>
      <c r="D7" s="386"/>
      <c r="E7" s="386"/>
      <c r="F7" s="386"/>
      <c r="G7" s="386"/>
      <c r="H7" s="387"/>
      <c r="I7" s="261"/>
      <c r="J7" s="17"/>
      <c r="K7" s="14"/>
      <c r="L7" s="385" t="s">
        <v>4</v>
      </c>
      <c r="M7" s="386"/>
      <c r="N7" s="386"/>
      <c r="O7" s="386"/>
      <c r="P7" s="387"/>
      <c r="Q7" s="18"/>
      <c r="R7" s="262"/>
    </row>
    <row r="8" spans="2:18" ht="28.75" thickBot="1" x14ac:dyDescent="0.8">
      <c r="B8" s="400" t="s">
        <v>5</v>
      </c>
      <c r="C8" s="401"/>
      <c r="D8" s="401"/>
      <c r="E8" s="401"/>
      <c r="F8" s="401"/>
      <c r="G8" s="401"/>
      <c r="H8" s="402"/>
      <c r="I8" s="261"/>
      <c r="J8" s="17"/>
      <c r="K8" s="14"/>
      <c r="L8" s="400" t="s">
        <v>6</v>
      </c>
      <c r="M8" s="401"/>
      <c r="N8" s="401"/>
      <c r="O8" s="401"/>
      <c r="P8" s="402"/>
      <c r="Q8" s="18"/>
      <c r="R8" s="262"/>
    </row>
    <row r="9" spans="2:18" ht="57" thickBot="1" x14ac:dyDescent="0.8">
      <c r="B9" s="435" t="s">
        <v>7</v>
      </c>
      <c r="C9" s="439" t="s">
        <v>8</v>
      </c>
      <c r="D9" s="439" t="s">
        <v>9</v>
      </c>
      <c r="E9" s="439" t="s">
        <v>10</v>
      </c>
      <c r="F9" s="439" t="s">
        <v>11</v>
      </c>
      <c r="G9" s="199" t="s">
        <v>87</v>
      </c>
      <c r="H9" s="198" t="s">
        <v>92</v>
      </c>
      <c r="I9" s="263"/>
      <c r="J9" s="17"/>
      <c r="K9" s="14"/>
      <c r="L9" s="435" t="s">
        <v>7</v>
      </c>
      <c r="M9" s="437" t="s">
        <v>13</v>
      </c>
      <c r="N9" s="433" t="s">
        <v>15</v>
      </c>
      <c r="O9" s="199" t="s">
        <v>87</v>
      </c>
      <c r="P9" s="305" t="s">
        <v>90</v>
      </c>
      <c r="Q9" s="18"/>
      <c r="R9" s="262"/>
    </row>
    <row r="10" spans="2:18" ht="129.44999999999999" customHeight="1" thickBot="1" x14ac:dyDescent="0.8">
      <c r="B10" s="436"/>
      <c r="C10" s="440"/>
      <c r="D10" s="440"/>
      <c r="E10" s="440"/>
      <c r="F10" s="444"/>
      <c r="G10" s="367" t="str">
        <f>'Budget prévisionnel'!I9</f>
        <v>Période 2
(du jj/mm/aaaa au jj/mm/aaaa)</v>
      </c>
      <c r="H10" s="368" t="str">
        <f>G10</f>
        <v>Période 2
(du jj/mm/aaaa au jj/mm/aaaa)</v>
      </c>
      <c r="I10" s="264"/>
      <c r="J10" s="292" t="s">
        <v>89</v>
      </c>
      <c r="K10" s="14"/>
      <c r="L10" s="436"/>
      <c r="M10" s="438"/>
      <c r="N10" s="434"/>
      <c r="O10" s="365" t="str">
        <f>'Budget prévisionnel'!S9</f>
        <v>Période 2
(du jj/mm/aaaa au jj/mm/aaaa)</v>
      </c>
      <c r="P10" s="366" t="str">
        <f>O10</f>
        <v>Période 2
(du jj/mm/aaaa au jj/mm/aaaa)</v>
      </c>
      <c r="Q10" s="14"/>
      <c r="R10" s="292" t="s">
        <v>89</v>
      </c>
    </row>
    <row r="11" spans="2:18" ht="121.5" customHeight="1" x14ac:dyDescent="0.75">
      <c r="B11" s="398">
        <v>60</v>
      </c>
      <c r="C11" s="31" t="s">
        <v>16</v>
      </c>
      <c r="D11" s="32"/>
      <c r="E11" s="33"/>
      <c r="F11" s="34"/>
      <c r="G11" s="364"/>
      <c r="H11" s="360"/>
      <c r="I11" s="265"/>
      <c r="J11" s="291"/>
      <c r="K11" s="14"/>
      <c r="L11" s="51">
        <v>70</v>
      </c>
      <c r="M11" s="236" t="s">
        <v>17</v>
      </c>
      <c r="N11" s="348">
        <f>IFERROR(P11/$P$34,0)</f>
        <v>0</v>
      </c>
      <c r="O11" s="354">
        <f>'Budget prévisionnel'!S10</f>
        <v>0</v>
      </c>
      <c r="P11" s="251"/>
      <c r="Q11" s="14"/>
      <c r="R11" s="276">
        <f>P11-O11</f>
        <v>0</v>
      </c>
    </row>
    <row r="12" spans="2:18" ht="64.5" customHeight="1" x14ac:dyDescent="0.75">
      <c r="B12" s="398"/>
      <c r="C12" s="45" t="s">
        <v>18</v>
      </c>
      <c r="D12" s="46"/>
      <c r="E12" s="46"/>
      <c r="F12" s="226"/>
      <c r="G12" s="204">
        <f>'Budget prévisionnel'!I11</f>
        <v>0</v>
      </c>
      <c r="H12" s="69"/>
      <c r="I12" s="201"/>
      <c r="J12" s="287">
        <f>H12-G12</f>
        <v>0</v>
      </c>
      <c r="K12" s="14"/>
      <c r="L12" s="40">
        <v>73</v>
      </c>
      <c r="M12" s="237" t="s">
        <v>19</v>
      </c>
      <c r="N12" s="344">
        <f t="shared" ref="N12:N21" si="0">IFERROR(P12/$P$34,0)</f>
        <v>0</v>
      </c>
      <c r="O12" s="311">
        <f>'Budget prévisionnel'!S11</f>
        <v>0</v>
      </c>
      <c r="P12" s="252"/>
      <c r="Q12" s="14"/>
      <c r="R12" s="212">
        <f>P12-O12</f>
        <v>0</v>
      </c>
    </row>
    <row r="13" spans="2:18" ht="72.75" customHeight="1" x14ac:dyDescent="0.75">
      <c r="B13" s="398"/>
      <c r="C13" s="45" t="s">
        <v>20</v>
      </c>
      <c r="D13" s="46"/>
      <c r="E13" s="46"/>
      <c r="F13" s="226"/>
      <c r="G13" s="204">
        <f>'Budget prévisionnel'!I12</f>
        <v>0</v>
      </c>
      <c r="H13" s="69"/>
      <c r="I13" s="201"/>
      <c r="J13" s="287">
        <f t="shared" ref="J13:J14" si="1">H13-G13</f>
        <v>0</v>
      </c>
      <c r="K13" s="14"/>
      <c r="L13" s="398">
        <v>74</v>
      </c>
      <c r="M13" s="238" t="s">
        <v>21</v>
      </c>
      <c r="N13" s="349">
        <f t="shared" si="0"/>
        <v>0</v>
      </c>
      <c r="O13" s="355">
        <f>'Budget prévisionnel'!S12</f>
        <v>0</v>
      </c>
      <c r="P13" s="253">
        <f>SUM(P14:P21)</f>
        <v>0</v>
      </c>
      <c r="Q13" s="14"/>
      <c r="R13" s="212">
        <f t="shared" ref="R13:R40" si="2">P13-O13</f>
        <v>0</v>
      </c>
    </row>
    <row r="14" spans="2:18" ht="57" customHeight="1" x14ac:dyDescent="0.75">
      <c r="B14" s="399"/>
      <c r="C14" s="52" t="s">
        <v>22</v>
      </c>
      <c r="D14" s="53"/>
      <c r="E14" s="46"/>
      <c r="F14" s="226"/>
      <c r="G14" s="208">
        <f>'Budget prévisionnel'!I13</f>
        <v>0</v>
      </c>
      <c r="H14" s="361"/>
      <c r="I14" s="201"/>
      <c r="J14" s="287">
        <f t="shared" si="1"/>
        <v>0</v>
      </c>
      <c r="K14" s="14"/>
      <c r="L14" s="398"/>
      <c r="M14" s="73" t="s">
        <v>23</v>
      </c>
      <c r="N14" s="342">
        <f t="shared" si="0"/>
        <v>0</v>
      </c>
      <c r="O14" s="356">
        <f>'Budget prévisionnel'!S13</f>
        <v>0</v>
      </c>
      <c r="P14" s="254"/>
      <c r="Q14" s="14"/>
      <c r="R14" s="212">
        <f t="shared" si="2"/>
        <v>0</v>
      </c>
    </row>
    <row r="15" spans="2:18" ht="70.5" customHeight="1" x14ac:dyDescent="0.75">
      <c r="B15" s="397">
        <v>61</v>
      </c>
      <c r="C15" s="56" t="s">
        <v>24</v>
      </c>
      <c r="D15" s="57"/>
      <c r="E15" s="58"/>
      <c r="F15" s="59"/>
      <c r="G15" s="209"/>
      <c r="H15" s="362"/>
      <c r="I15" s="266"/>
      <c r="J15" s="359"/>
      <c r="K15" s="14"/>
      <c r="L15" s="398"/>
      <c r="M15" s="73" t="s">
        <v>25</v>
      </c>
      <c r="N15" s="343">
        <f t="shared" si="0"/>
        <v>0</v>
      </c>
      <c r="O15" s="231">
        <f>'Budget prévisionnel'!S14</f>
        <v>0</v>
      </c>
      <c r="P15" s="233"/>
      <c r="Q15" s="14"/>
      <c r="R15" s="212">
        <f>P15-O15</f>
        <v>0</v>
      </c>
    </row>
    <row r="16" spans="2:18" ht="81.75" customHeight="1" x14ac:dyDescent="0.75">
      <c r="B16" s="398"/>
      <c r="C16" s="45" t="s">
        <v>26</v>
      </c>
      <c r="D16" s="67"/>
      <c r="E16" s="67"/>
      <c r="F16" s="99"/>
      <c r="G16" s="204">
        <f>'Budget prévisionnel'!I15</f>
        <v>0</v>
      </c>
      <c r="H16" s="69"/>
      <c r="I16" s="201"/>
      <c r="J16" s="288">
        <f>H16-G16</f>
        <v>0</v>
      </c>
      <c r="K16" s="14"/>
      <c r="L16" s="398"/>
      <c r="M16" s="73" t="s">
        <v>27</v>
      </c>
      <c r="N16" s="343">
        <f t="shared" si="0"/>
        <v>0</v>
      </c>
      <c r="O16" s="231">
        <f>'Budget prévisionnel'!S15</f>
        <v>0</v>
      </c>
      <c r="P16" s="233"/>
      <c r="Q16" s="14"/>
      <c r="R16" s="212">
        <f t="shared" si="2"/>
        <v>0</v>
      </c>
    </row>
    <row r="17" spans="1:20" ht="149.25" customHeight="1" x14ac:dyDescent="0.75">
      <c r="B17" s="398"/>
      <c r="C17" s="45" t="s">
        <v>28</v>
      </c>
      <c r="D17" s="67"/>
      <c r="E17" s="67"/>
      <c r="F17" s="99"/>
      <c r="G17" s="204">
        <f>'Budget prévisionnel'!I16</f>
        <v>0</v>
      </c>
      <c r="H17" s="69"/>
      <c r="I17" s="201"/>
      <c r="J17" s="288">
        <f t="shared" ref="J17:J20" si="3">H17-G17</f>
        <v>0</v>
      </c>
      <c r="K17" s="14"/>
      <c r="L17" s="398"/>
      <c r="M17" s="73" t="s">
        <v>29</v>
      </c>
      <c r="N17" s="343">
        <f t="shared" si="0"/>
        <v>0</v>
      </c>
      <c r="O17" s="231">
        <f>'Budget prévisionnel'!S16</f>
        <v>0</v>
      </c>
      <c r="P17" s="233"/>
      <c r="Q17" s="14"/>
      <c r="R17" s="212">
        <f t="shared" si="2"/>
        <v>0</v>
      </c>
    </row>
    <row r="18" spans="1:20" ht="102" customHeight="1" x14ac:dyDescent="0.75">
      <c r="B18" s="398"/>
      <c r="C18" s="45" t="s">
        <v>30</v>
      </c>
      <c r="D18" s="67"/>
      <c r="E18" s="67"/>
      <c r="F18" s="99"/>
      <c r="G18" s="204">
        <f>'Budget prévisionnel'!I17</f>
        <v>0</v>
      </c>
      <c r="H18" s="69"/>
      <c r="I18" s="201"/>
      <c r="J18" s="288">
        <f t="shared" si="3"/>
        <v>0</v>
      </c>
      <c r="K18" s="14"/>
      <c r="L18" s="398"/>
      <c r="M18" s="73" t="s">
        <v>31</v>
      </c>
      <c r="N18" s="343">
        <f t="shared" si="0"/>
        <v>0</v>
      </c>
      <c r="O18" s="231">
        <f>'Budget prévisionnel'!S17</f>
        <v>0</v>
      </c>
      <c r="P18" s="233"/>
      <c r="Q18" s="14"/>
      <c r="R18" s="212">
        <f t="shared" si="2"/>
        <v>0</v>
      </c>
    </row>
    <row r="19" spans="1:20" ht="47.25" customHeight="1" x14ac:dyDescent="0.75">
      <c r="B19" s="398"/>
      <c r="C19" s="45" t="s">
        <v>32</v>
      </c>
      <c r="D19" s="67"/>
      <c r="E19" s="67"/>
      <c r="F19" s="99"/>
      <c r="G19" s="204">
        <f>'Budget prévisionnel'!I18</f>
        <v>0</v>
      </c>
      <c r="H19" s="69"/>
      <c r="I19" s="201"/>
      <c r="J19" s="288">
        <f t="shared" si="3"/>
        <v>0</v>
      </c>
      <c r="K19" s="14"/>
      <c r="L19" s="398"/>
      <c r="M19" s="73" t="s">
        <v>33</v>
      </c>
      <c r="N19" s="343">
        <f t="shared" si="0"/>
        <v>0</v>
      </c>
      <c r="O19" s="231">
        <f>'Budget prévisionnel'!S18</f>
        <v>0</v>
      </c>
      <c r="P19" s="233"/>
      <c r="Q19" s="14"/>
      <c r="R19" s="212">
        <f t="shared" si="2"/>
        <v>0</v>
      </c>
    </row>
    <row r="20" spans="1:20" ht="87.75" customHeight="1" x14ac:dyDescent="0.75">
      <c r="B20" s="399"/>
      <c r="C20" s="45" t="s">
        <v>22</v>
      </c>
      <c r="D20" s="67"/>
      <c r="E20" s="67"/>
      <c r="F20" s="99"/>
      <c r="G20" s="204">
        <f>'Budget prévisionnel'!I19</f>
        <v>0</v>
      </c>
      <c r="H20" s="69"/>
      <c r="I20" s="201"/>
      <c r="J20" s="288">
        <f t="shared" si="3"/>
        <v>0</v>
      </c>
      <c r="K20" s="14"/>
      <c r="L20" s="398"/>
      <c r="M20" s="73" t="s">
        <v>34</v>
      </c>
      <c r="N20" s="343">
        <f t="shared" si="0"/>
        <v>0</v>
      </c>
      <c r="O20" s="231">
        <f>'Budget prévisionnel'!S19</f>
        <v>0</v>
      </c>
      <c r="P20" s="233"/>
      <c r="Q20" s="14"/>
      <c r="R20" s="212">
        <f t="shared" si="2"/>
        <v>0</v>
      </c>
    </row>
    <row r="21" spans="1:20" ht="100.5" customHeight="1" x14ac:dyDescent="0.75">
      <c r="B21" s="406">
        <v>62</v>
      </c>
      <c r="C21" s="56" t="s">
        <v>35</v>
      </c>
      <c r="D21" s="70"/>
      <c r="E21" s="58"/>
      <c r="F21" s="59"/>
      <c r="G21" s="210"/>
      <c r="H21" s="63"/>
      <c r="I21" s="266"/>
      <c r="J21" s="359"/>
      <c r="K21" s="14"/>
      <c r="L21" s="398"/>
      <c r="M21" s="73" t="s">
        <v>36</v>
      </c>
      <c r="N21" s="344">
        <f t="shared" si="0"/>
        <v>0</v>
      </c>
      <c r="O21" s="311">
        <f>'Budget prévisionnel'!S20</f>
        <v>0</v>
      </c>
      <c r="P21" s="233"/>
      <c r="Q21" s="14"/>
      <c r="R21" s="212">
        <f>P21-O21</f>
        <v>0</v>
      </c>
    </row>
    <row r="22" spans="1:20" ht="113.25" customHeight="1" x14ac:dyDescent="0.75">
      <c r="B22" s="407"/>
      <c r="C22" s="45" t="s">
        <v>37</v>
      </c>
      <c r="D22" s="71"/>
      <c r="E22" s="71"/>
      <c r="F22" s="267"/>
      <c r="G22" s="204">
        <f>'Budget prévisionnel'!I21</f>
        <v>0</v>
      </c>
      <c r="H22" s="69"/>
      <c r="I22" s="201"/>
      <c r="J22" s="287">
        <f>H22-G22</f>
        <v>0</v>
      </c>
      <c r="K22" s="14"/>
      <c r="L22" s="398"/>
      <c r="M22" s="72" t="s">
        <v>80</v>
      </c>
      <c r="N22" s="350">
        <f>IFERROR(P22/$P$33,0)</f>
        <v>0</v>
      </c>
      <c r="O22" s="255">
        <f>'Budget prévisionnel'!S21</f>
        <v>0</v>
      </c>
      <c r="P22" s="255">
        <f>P23+P24</f>
        <v>0</v>
      </c>
      <c r="Q22" s="14"/>
      <c r="R22" s="212">
        <f>P22-O22</f>
        <v>0</v>
      </c>
      <c r="T22" s="8"/>
    </row>
    <row r="23" spans="1:20" ht="81.75" customHeight="1" x14ac:dyDescent="0.75">
      <c r="B23" s="407"/>
      <c r="C23" s="45" t="s">
        <v>38</v>
      </c>
      <c r="D23" s="71"/>
      <c r="E23" s="71"/>
      <c r="F23" s="267"/>
      <c r="G23" s="204">
        <f>'Budget prévisionnel'!I22</f>
        <v>0</v>
      </c>
      <c r="H23" s="69"/>
      <c r="I23" s="201"/>
      <c r="J23" s="287">
        <f t="shared" ref="J23:J26" si="4">H23-G23</f>
        <v>0</v>
      </c>
      <c r="K23" s="14"/>
      <c r="L23" s="398"/>
      <c r="M23" s="73" t="s">
        <v>78</v>
      </c>
      <c r="N23" s="346">
        <f>IFERROR(P23/$P$34,0)</f>
        <v>0</v>
      </c>
      <c r="O23" s="356">
        <f>'Budget prévisionnel'!S22</f>
        <v>0</v>
      </c>
      <c r="P23" s="233"/>
      <c r="Q23" s="14"/>
      <c r="R23" s="212">
        <f t="shared" si="2"/>
        <v>0</v>
      </c>
    </row>
    <row r="24" spans="1:20" ht="86.25" customHeight="1" thickBot="1" x14ac:dyDescent="0.8">
      <c r="B24" s="407"/>
      <c r="C24" s="45" t="s">
        <v>40</v>
      </c>
      <c r="D24" s="71"/>
      <c r="E24" s="71"/>
      <c r="F24" s="267"/>
      <c r="G24" s="204">
        <f>'Budget prévisionnel'!I23</f>
        <v>0</v>
      </c>
      <c r="H24" s="69"/>
      <c r="I24" s="201"/>
      <c r="J24" s="287">
        <f t="shared" si="4"/>
        <v>0</v>
      </c>
      <c r="K24" s="14"/>
      <c r="L24" s="399"/>
      <c r="M24" s="358" t="s">
        <v>79</v>
      </c>
      <c r="N24" s="347">
        <f>IFERROR(P24/$P$34,0)</f>
        <v>0</v>
      </c>
      <c r="O24" s="311">
        <f>'Budget prévisionnel'!S23</f>
        <v>0</v>
      </c>
      <c r="P24" s="256"/>
      <c r="Q24" s="14"/>
      <c r="R24" s="213">
        <f t="shared" si="2"/>
        <v>0</v>
      </c>
    </row>
    <row r="25" spans="1:20" ht="63" customHeight="1" thickBot="1" x14ac:dyDescent="0.8">
      <c r="B25" s="407"/>
      <c r="C25" s="45" t="s">
        <v>42</v>
      </c>
      <c r="D25" s="71"/>
      <c r="E25" s="71"/>
      <c r="F25" s="267"/>
      <c r="G25" s="204">
        <f>'Budget prévisionnel'!I24</f>
        <v>0</v>
      </c>
      <c r="H25" s="69"/>
      <c r="I25" s="201"/>
      <c r="J25" s="287">
        <f t="shared" si="4"/>
        <v>0</v>
      </c>
      <c r="K25" s="14"/>
      <c r="L25" s="397">
        <v>75</v>
      </c>
      <c r="M25" s="239" t="s">
        <v>39</v>
      </c>
      <c r="N25" s="351"/>
      <c r="O25" s="357"/>
      <c r="P25" s="296"/>
      <c r="Q25" s="14"/>
      <c r="R25" s="268"/>
    </row>
    <row r="26" spans="1:20" ht="54" customHeight="1" x14ac:dyDescent="0.75">
      <c r="B26" s="407"/>
      <c r="C26" s="45" t="s">
        <v>22</v>
      </c>
      <c r="D26" s="71"/>
      <c r="E26" s="71"/>
      <c r="F26" s="267"/>
      <c r="G26" s="204">
        <f>'Budget prévisionnel'!I25</f>
        <v>0</v>
      </c>
      <c r="H26" s="69"/>
      <c r="I26" s="201"/>
      <c r="J26" s="287">
        <f t="shared" si="4"/>
        <v>0</v>
      </c>
      <c r="K26" s="14"/>
      <c r="L26" s="398"/>
      <c r="M26" s="240" t="s">
        <v>41</v>
      </c>
      <c r="N26" s="343">
        <f>IFERROR(P26/$P$34,0)</f>
        <v>0</v>
      </c>
      <c r="O26" s="231">
        <f>'Budget prévisionnel'!S25</f>
        <v>0</v>
      </c>
      <c r="P26" s="233"/>
      <c r="Q26" s="14"/>
      <c r="R26" s="276">
        <f t="shared" si="2"/>
        <v>0</v>
      </c>
    </row>
    <row r="27" spans="1:20" ht="66" customHeight="1" x14ac:dyDescent="0.75">
      <c r="B27" s="408"/>
      <c r="C27" s="52" t="s">
        <v>22</v>
      </c>
      <c r="D27" s="71"/>
      <c r="E27" s="71"/>
      <c r="F27" s="267"/>
      <c r="G27" s="204">
        <f>'Budget prévisionnel'!I26</f>
        <v>0</v>
      </c>
      <c r="H27" s="69"/>
      <c r="I27" s="201"/>
      <c r="J27" s="287">
        <f>H27-G27</f>
        <v>0</v>
      </c>
      <c r="K27" s="14"/>
      <c r="L27" s="399"/>
      <c r="M27" s="241" t="s">
        <v>43</v>
      </c>
      <c r="N27" s="344">
        <f t="shared" ref="N27:N31" si="5">IFERROR(P27/$P$34,0)</f>
        <v>0</v>
      </c>
      <c r="O27" s="311">
        <f>'Budget prévisionnel'!S26</f>
        <v>0</v>
      </c>
      <c r="P27" s="256"/>
      <c r="Q27" s="14"/>
      <c r="R27" s="212">
        <f t="shared" si="2"/>
        <v>0</v>
      </c>
    </row>
    <row r="28" spans="1:20" ht="68.25" customHeight="1" x14ac:dyDescent="0.75">
      <c r="B28" s="397">
        <v>63</v>
      </c>
      <c r="C28" s="81" t="s">
        <v>44</v>
      </c>
      <c r="D28" s="224"/>
      <c r="E28" s="83"/>
      <c r="F28" s="84"/>
      <c r="G28" s="211"/>
      <c r="H28" s="88"/>
      <c r="I28" s="265"/>
      <c r="J28" s="359"/>
      <c r="K28" s="14"/>
      <c r="L28" s="51">
        <v>76</v>
      </c>
      <c r="M28" s="242" t="s">
        <v>45</v>
      </c>
      <c r="N28" s="344">
        <f t="shared" si="5"/>
        <v>0</v>
      </c>
      <c r="O28" s="312">
        <f>'Budget prévisionnel'!S27</f>
        <v>0</v>
      </c>
      <c r="P28" s="252"/>
      <c r="Q28" s="14"/>
      <c r="R28" s="212">
        <f t="shared" si="2"/>
        <v>0</v>
      </c>
    </row>
    <row r="29" spans="1:20" ht="61.5" customHeight="1" x14ac:dyDescent="0.75">
      <c r="B29" s="398"/>
      <c r="C29" s="45" t="s">
        <v>46</v>
      </c>
      <c r="D29" s="267"/>
      <c r="E29" s="90"/>
      <c r="F29" s="112"/>
      <c r="G29" s="204">
        <f>'Budget prévisionnel'!I28</f>
        <v>0</v>
      </c>
      <c r="H29" s="69"/>
      <c r="I29" s="201"/>
      <c r="J29" s="287">
        <f>H29-G29</f>
        <v>0</v>
      </c>
      <c r="K29" s="14"/>
      <c r="L29" s="40">
        <v>77</v>
      </c>
      <c r="M29" s="242" t="s">
        <v>47</v>
      </c>
      <c r="N29" s="352">
        <f t="shared" si="5"/>
        <v>0</v>
      </c>
      <c r="O29" s="312">
        <f>'Budget prévisionnel'!S28</f>
        <v>0</v>
      </c>
      <c r="P29" s="252"/>
      <c r="Q29" s="14"/>
      <c r="R29" s="212">
        <f t="shared" si="2"/>
        <v>0</v>
      </c>
    </row>
    <row r="30" spans="1:20" ht="100.5" customHeight="1" x14ac:dyDescent="0.75">
      <c r="B30" s="399"/>
      <c r="C30" s="45" t="s">
        <v>48</v>
      </c>
      <c r="D30" s="267"/>
      <c r="E30" s="225"/>
      <c r="F30" s="227"/>
      <c r="G30" s="204">
        <f>'Budget prévisionnel'!I29</f>
        <v>0</v>
      </c>
      <c r="H30" s="69"/>
      <c r="I30" s="201"/>
      <c r="J30" s="287">
        <f>H30-G30</f>
        <v>0</v>
      </c>
      <c r="K30" s="14"/>
      <c r="L30" s="40">
        <v>78</v>
      </c>
      <c r="M30" s="242" t="s">
        <v>49</v>
      </c>
      <c r="N30" s="352">
        <f t="shared" si="5"/>
        <v>0</v>
      </c>
      <c r="O30" s="312">
        <f>'Budget prévisionnel'!S29</f>
        <v>0</v>
      </c>
      <c r="P30" s="252"/>
      <c r="Q30" s="14"/>
      <c r="R30" s="212">
        <f>P30-O30</f>
        <v>0</v>
      </c>
    </row>
    <row r="31" spans="1:20" ht="58.5" customHeight="1" thickBot="1" x14ac:dyDescent="0.8">
      <c r="B31" s="397">
        <v>64</v>
      </c>
      <c r="C31" s="56" t="s">
        <v>50</v>
      </c>
      <c r="D31" s="57"/>
      <c r="E31" s="222"/>
      <c r="F31" s="223"/>
      <c r="G31" s="210"/>
      <c r="H31" s="63"/>
      <c r="I31" s="266"/>
      <c r="J31" s="359"/>
      <c r="K31" s="14"/>
      <c r="L31" s="229">
        <v>79</v>
      </c>
      <c r="M31" s="243" t="s">
        <v>51</v>
      </c>
      <c r="N31" s="353">
        <f t="shared" si="5"/>
        <v>0</v>
      </c>
      <c r="O31" s="232">
        <f>'Budget prévisionnel'!S30</f>
        <v>0</v>
      </c>
      <c r="P31" s="234"/>
      <c r="Q31" s="14"/>
      <c r="R31" s="213">
        <f>P31-O31</f>
        <v>0</v>
      </c>
    </row>
    <row r="32" spans="1:20" ht="65.25" customHeight="1" thickBot="1" x14ac:dyDescent="0.8">
      <c r="A32" s="9"/>
      <c r="B32" s="398"/>
      <c r="C32" s="416" t="s">
        <v>52</v>
      </c>
      <c r="D32" s="67"/>
      <c r="E32" s="97"/>
      <c r="F32" s="98"/>
      <c r="G32" s="204">
        <f>'Budget prévisionnel'!I31</f>
        <v>0</v>
      </c>
      <c r="H32" s="69"/>
      <c r="I32" s="201"/>
      <c r="J32" s="288">
        <f>H32-G32</f>
        <v>0</v>
      </c>
      <c r="K32" s="14"/>
      <c r="L32" s="409" t="s">
        <v>53</v>
      </c>
      <c r="M32" s="410"/>
      <c r="N32" s="410"/>
      <c r="O32" s="410"/>
      <c r="P32" s="411"/>
      <c r="Q32" s="14"/>
      <c r="R32" s="268"/>
    </row>
    <row r="33" spans="2:18" ht="39" customHeight="1" thickBot="1" x14ac:dyDescent="0.8">
      <c r="B33" s="398"/>
      <c r="C33" s="416"/>
      <c r="D33" s="67"/>
      <c r="E33" s="67"/>
      <c r="F33" s="99"/>
      <c r="G33" s="204">
        <f>'Budget prévisionnel'!I32</f>
        <v>0</v>
      </c>
      <c r="H33" s="69"/>
      <c r="I33" s="201"/>
      <c r="J33" s="288">
        <f t="shared" ref="J33:J34" si="6">H33-G33</f>
        <v>0</v>
      </c>
      <c r="K33" s="14"/>
      <c r="L33" s="412" t="s">
        <v>54</v>
      </c>
      <c r="M33" s="413"/>
      <c r="N33" s="101">
        <f>IFERROR(P33/$P$34,0)</f>
        <v>0</v>
      </c>
      <c r="O33" s="257">
        <f>'Budget prévisionnel'!S32</f>
        <v>0</v>
      </c>
      <c r="P33" s="258"/>
      <c r="Q33" s="14"/>
      <c r="R33" s="276">
        <f t="shared" si="2"/>
        <v>0</v>
      </c>
    </row>
    <row r="34" spans="2:18" ht="69" customHeight="1" thickBot="1" x14ac:dyDescent="0.8">
      <c r="B34" s="399"/>
      <c r="C34" s="417"/>
      <c r="D34" s="103"/>
      <c r="E34" s="103"/>
      <c r="F34" s="104"/>
      <c r="G34" s="204">
        <f>'Budget prévisionnel'!I33</f>
        <v>0</v>
      </c>
      <c r="H34" s="69"/>
      <c r="I34" s="201"/>
      <c r="J34" s="288">
        <f t="shared" si="6"/>
        <v>0</v>
      </c>
      <c r="K34" s="14"/>
      <c r="L34" s="414" t="s">
        <v>55</v>
      </c>
      <c r="M34" s="415"/>
      <c r="N34" s="105"/>
      <c r="O34" s="106">
        <f>'Budget prévisionnel'!S33</f>
        <v>0</v>
      </c>
      <c r="P34" s="106">
        <f>P33+P31+P30+P29+P28+P27+P26+P22+P13+P12+P11</f>
        <v>0</v>
      </c>
      <c r="Q34" s="14"/>
      <c r="R34" s="212">
        <f>P34-O34</f>
        <v>0</v>
      </c>
    </row>
    <row r="35" spans="2:18" ht="102.45" customHeight="1" thickBot="1" x14ac:dyDescent="0.8">
      <c r="B35" s="397">
        <v>65</v>
      </c>
      <c r="C35" s="56" t="s">
        <v>56</v>
      </c>
      <c r="D35" s="57"/>
      <c r="E35" s="58"/>
      <c r="F35" s="59"/>
      <c r="G35" s="210"/>
      <c r="H35" s="63"/>
      <c r="I35" s="266"/>
      <c r="J35" s="359"/>
      <c r="K35" s="14"/>
      <c r="L35" s="14"/>
      <c r="M35" s="14"/>
      <c r="N35" s="107"/>
      <c r="O35" s="109"/>
      <c r="P35" s="109"/>
      <c r="Q35" s="14"/>
      <c r="R35" s="113" t="str">
        <f>IF(H48=P34,"ok - Votre plan de financement est équilibré","Votre plan de financement n'est pas équilibré")</f>
        <v>ok - Votre plan de financement est équilibré</v>
      </c>
    </row>
    <row r="36" spans="2:18" ht="122.25" customHeight="1" thickBot="1" x14ac:dyDescent="0.8">
      <c r="B36" s="398"/>
      <c r="C36" s="45" t="s">
        <v>22</v>
      </c>
      <c r="D36" s="67"/>
      <c r="E36" s="71"/>
      <c r="F36" s="267"/>
      <c r="G36" s="204">
        <f>'Budget prévisionnel'!I35</f>
        <v>0</v>
      </c>
      <c r="H36" s="69"/>
      <c r="I36" s="201"/>
      <c r="J36" s="287">
        <f>H36-G36</f>
        <v>0</v>
      </c>
      <c r="K36" s="14"/>
      <c r="L36" s="400" t="s">
        <v>57</v>
      </c>
      <c r="M36" s="401"/>
      <c r="N36" s="401"/>
      <c r="O36" s="401"/>
      <c r="P36" s="402"/>
      <c r="Q36" s="14"/>
      <c r="R36" s="268"/>
    </row>
    <row r="37" spans="2:18" ht="61.5" customHeight="1" thickBot="1" x14ac:dyDescent="0.8">
      <c r="B37" s="399"/>
      <c r="C37" s="52" t="s">
        <v>22</v>
      </c>
      <c r="D37" s="103"/>
      <c r="E37" s="71"/>
      <c r="F37" s="267"/>
      <c r="G37" s="204">
        <f>'Budget prévisionnel'!I36</f>
        <v>0</v>
      </c>
      <c r="H37" s="69"/>
      <c r="I37" s="201"/>
      <c r="J37" s="287">
        <f t="shared" ref="J37:J41" si="7">H37-G37</f>
        <v>0</v>
      </c>
      <c r="K37" s="14"/>
      <c r="L37" s="403">
        <v>87</v>
      </c>
      <c r="M37" s="115" t="s">
        <v>58</v>
      </c>
      <c r="N37" s="116"/>
      <c r="O37" s="230"/>
      <c r="P37" s="230"/>
      <c r="Q37" s="14"/>
      <c r="R37" s="268"/>
    </row>
    <row r="38" spans="2:18" ht="50.25" customHeight="1" x14ac:dyDescent="0.75">
      <c r="B38" s="120">
        <v>66</v>
      </c>
      <c r="C38" s="121" t="s">
        <v>59</v>
      </c>
      <c r="D38" s="122"/>
      <c r="E38" s="122"/>
      <c r="F38" s="123"/>
      <c r="G38" s="212">
        <f>'Budget prévisionnel'!I37</f>
        <v>0</v>
      </c>
      <c r="H38" s="341"/>
      <c r="I38" s="201"/>
      <c r="J38" s="287">
        <f t="shared" si="7"/>
        <v>0</v>
      </c>
      <c r="K38" s="14"/>
      <c r="L38" s="404"/>
      <c r="M38" s="127" t="s">
        <v>60</v>
      </c>
      <c r="N38" s="128"/>
      <c r="O38" s="231">
        <f>'Budget prévisionnel'!S37</f>
        <v>0</v>
      </c>
      <c r="P38" s="233"/>
      <c r="Q38" s="14"/>
      <c r="R38" s="276">
        <f>P38-O38</f>
        <v>0</v>
      </c>
    </row>
    <row r="39" spans="2:18" ht="60.75" customHeight="1" x14ac:dyDescent="0.75">
      <c r="B39" s="120">
        <v>67</v>
      </c>
      <c r="C39" s="121" t="s">
        <v>61</v>
      </c>
      <c r="D39" s="122"/>
      <c r="E39" s="122"/>
      <c r="F39" s="123"/>
      <c r="G39" s="212">
        <f>'Budget prévisionnel'!I38</f>
        <v>0</v>
      </c>
      <c r="H39" s="341"/>
      <c r="I39" s="201"/>
      <c r="J39" s="287">
        <f t="shared" si="7"/>
        <v>0</v>
      </c>
      <c r="K39" s="14"/>
      <c r="L39" s="404"/>
      <c r="M39" s="132" t="s">
        <v>62</v>
      </c>
      <c r="N39" s="128"/>
      <c r="O39" s="231">
        <f>'Budget prévisionnel'!S38</f>
        <v>0</v>
      </c>
      <c r="P39" s="233"/>
      <c r="Q39" s="14"/>
      <c r="R39" s="212">
        <f t="shared" si="2"/>
        <v>0</v>
      </c>
    </row>
    <row r="40" spans="2:18" ht="57" customHeight="1" thickBot="1" x14ac:dyDescent="0.8">
      <c r="B40" s="133">
        <v>68</v>
      </c>
      <c r="C40" s="41" t="s">
        <v>63</v>
      </c>
      <c r="D40" s="122"/>
      <c r="E40" s="122"/>
      <c r="F40" s="123"/>
      <c r="G40" s="212">
        <f>'Budget prévisionnel'!I39</f>
        <v>0</v>
      </c>
      <c r="H40" s="341"/>
      <c r="I40" s="201"/>
      <c r="J40" s="287">
        <f t="shared" si="7"/>
        <v>0</v>
      </c>
      <c r="K40" s="14"/>
      <c r="L40" s="405"/>
      <c r="M40" s="134" t="s">
        <v>64</v>
      </c>
      <c r="N40" s="135"/>
      <c r="O40" s="232">
        <f>'Budget prévisionnel'!S39</f>
        <v>0</v>
      </c>
      <c r="P40" s="234"/>
      <c r="Q40" s="14"/>
      <c r="R40" s="213">
        <f t="shared" si="2"/>
        <v>0</v>
      </c>
    </row>
    <row r="41" spans="2:18" ht="131.25" customHeight="1" thickBot="1" x14ac:dyDescent="0.8">
      <c r="B41" s="139">
        <v>69</v>
      </c>
      <c r="C41" s="31" t="s">
        <v>65</v>
      </c>
      <c r="D41" s="90"/>
      <c r="E41" s="90"/>
      <c r="F41" s="112"/>
      <c r="G41" s="213">
        <f>'Budget prévisionnel'!I40</f>
        <v>0</v>
      </c>
      <c r="H41" s="363"/>
      <c r="I41" s="201"/>
      <c r="J41" s="287">
        <f t="shared" si="7"/>
        <v>0</v>
      </c>
      <c r="K41" s="14"/>
      <c r="L41" s="14"/>
      <c r="M41" s="14"/>
      <c r="N41" s="107"/>
      <c r="O41" s="109"/>
      <c r="P41" s="109"/>
      <c r="Q41" s="14"/>
      <c r="R41" s="269"/>
    </row>
    <row r="42" spans="2:18" ht="66" customHeight="1" thickBot="1" x14ac:dyDescent="0.8">
      <c r="B42" s="418" t="s">
        <v>66</v>
      </c>
      <c r="C42" s="419"/>
      <c r="D42" s="419"/>
      <c r="E42" s="421"/>
      <c r="F42" s="141">
        <f>IFERROR(#REF!/#REF!,0)</f>
        <v>0</v>
      </c>
      <c r="G42" s="142">
        <f>SUM(G11:G41)</f>
        <v>0</v>
      </c>
      <c r="H42" s="142">
        <f>SUM(H11:H41)</f>
        <v>0</v>
      </c>
      <c r="I42" s="270"/>
      <c r="J42" s="287">
        <f>H42-G42</f>
        <v>0</v>
      </c>
      <c r="K42" s="14"/>
      <c r="L42" s="145"/>
      <c r="M42" s="146"/>
      <c r="N42" s="107"/>
      <c r="O42" s="109"/>
      <c r="P42" s="109"/>
      <c r="Q42" s="14"/>
      <c r="R42" s="269"/>
    </row>
    <row r="43" spans="2:18" ht="47.25" customHeight="1" thickBot="1" x14ac:dyDescent="0.8">
      <c r="B43" s="409" t="s">
        <v>67</v>
      </c>
      <c r="C43" s="410"/>
      <c r="D43" s="410"/>
      <c r="E43" s="410"/>
      <c r="F43" s="410"/>
      <c r="G43" s="441"/>
      <c r="H43" s="411"/>
      <c r="I43" s="271"/>
      <c r="J43" s="359"/>
      <c r="K43" s="14"/>
      <c r="L43" s="147"/>
      <c r="M43" s="14"/>
      <c r="N43" s="107"/>
      <c r="O43" s="109"/>
      <c r="P43" s="109"/>
      <c r="Q43" s="14"/>
      <c r="R43" s="269"/>
    </row>
    <row r="44" spans="2:18" ht="93.75" customHeight="1" x14ac:dyDescent="0.75">
      <c r="B44" s="442" t="s">
        <v>68</v>
      </c>
      <c r="C44" s="443"/>
      <c r="D44" s="148"/>
      <c r="E44" s="149"/>
      <c r="F44" s="150"/>
      <c r="G44" s="151">
        <f>'Budget prévisionnel'!I43</f>
        <v>0</v>
      </c>
      <c r="H44" s="340"/>
      <c r="I44" s="201"/>
      <c r="J44" s="287">
        <f>H44-G44</f>
        <v>0</v>
      </c>
      <c r="K44" s="14"/>
      <c r="L44" s="146"/>
      <c r="M44" s="155"/>
      <c r="N44" s="107"/>
      <c r="O44" s="109"/>
      <c r="P44" s="109"/>
      <c r="Q44" s="14"/>
      <c r="R44" s="269"/>
    </row>
    <row r="45" spans="2:18" ht="33" customHeight="1" x14ac:dyDescent="0.75">
      <c r="B45" s="424" t="s">
        <v>69</v>
      </c>
      <c r="C45" s="425"/>
      <c r="D45" s="156"/>
      <c r="E45" s="122"/>
      <c r="F45" s="123"/>
      <c r="G45" s="157">
        <f>'Budget prévisionnel'!I44</f>
        <v>0</v>
      </c>
      <c r="H45" s="341"/>
      <c r="I45" s="201"/>
      <c r="J45" s="287">
        <f>H45-G45</f>
        <v>0</v>
      </c>
      <c r="K45" s="14"/>
      <c r="L45" s="14"/>
      <c r="M45" s="14"/>
      <c r="N45" s="107"/>
      <c r="O45" s="109"/>
      <c r="P45" s="109"/>
      <c r="Q45" s="14"/>
      <c r="R45" s="269"/>
    </row>
    <row r="46" spans="2:18" ht="36.75" customHeight="1" thickBot="1" x14ac:dyDescent="0.8">
      <c r="B46" s="426" t="s">
        <v>70</v>
      </c>
      <c r="C46" s="427"/>
      <c r="D46" s="67"/>
      <c r="E46" s="90"/>
      <c r="F46" s="112"/>
      <c r="G46" s="202">
        <f>'Budget prévisionnel'!I45</f>
        <v>0</v>
      </c>
      <c r="H46" s="69"/>
      <c r="I46" s="201"/>
      <c r="J46" s="287">
        <f t="shared" ref="J46" si="8">H46-G46</f>
        <v>0</v>
      </c>
      <c r="K46" s="14"/>
      <c r="L46" s="14"/>
      <c r="M46" s="14"/>
      <c r="N46" s="158"/>
      <c r="O46" s="109"/>
      <c r="P46" s="109"/>
      <c r="Q46" s="14"/>
      <c r="R46" s="269"/>
    </row>
    <row r="47" spans="2:18" ht="97.5" customHeight="1" thickBot="1" x14ac:dyDescent="0.8">
      <c r="B47" s="428" t="s">
        <v>71</v>
      </c>
      <c r="C47" s="429"/>
      <c r="D47" s="429"/>
      <c r="E47" s="430"/>
      <c r="F47" s="159">
        <f>IFERROR(G47/G48,0)</f>
        <v>0</v>
      </c>
      <c r="G47" s="140">
        <f>SUM(G44:G46)</f>
        <v>0</v>
      </c>
      <c r="H47" s="142">
        <f>SUM(H44:H46)</f>
        <v>0</v>
      </c>
      <c r="I47" s="270"/>
      <c r="J47" s="289">
        <f>H47-G47</f>
        <v>0</v>
      </c>
      <c r="K47" s="14"/>
      <c r="L47" s="14"/>
      <c r="M47" s="14"/>
      <c r="N47" s="158"/>
      <c r="O47" s="109"/>
      <c r="P47" s="109"/>
      <c r="Q47" s="14"/>
      <c r="R47" s="269"/>
    </row>
    <row r="48" spans="2:18" ht="79.75" customHeight="1" thickBot="1" x14ac:dyDescent="0.8">
      <c r="B48" s="418" t="s">
        <v>72</v>
      </c>
      <c r="C48" s="419"/>
      <c r="D48" s="419"/>
      <c r="E48" s="419"/>
      <c r="F48" s="420"/>
      <c r="G48" s="142">
        <f>G42+G47</f>
        <v>0</v>
      </c>
      <c r="H48" s="142">
        <f>H42+H47</f>
        <v>0</v>
      </c>
      <c r="I48" s="270"/>
      <c r="J48" s="290">
        <f>H48-G48</f>
        <v>0</v>
      </c>
      <c r="K48" s="14"/>
      <c r="L48" s="14"/>
      <c r="M48" s="14"/>
      <c r="N48" s="107"/>
      <c r="O48" s="109"/>
      <c r="P48" s="109"/>
      <c r="Q48" s="14"/>
      <c r="R48" s="286" t="str">
        <f>IF(H47&gt;0.2*H48,"Le total des charges indirectes excède 20% du budget global du projet, il s'agira de justifier le montant valorisé auprès de l'Apec","Pas d'alerte sur les charges indirectes")</f>
        <v>Pas d'alerte sur les charges indirectes</v>
      </c>
    </row>
    <row r="49" spans="2:18" ht="28.75" thickBot="1" x14ac:dyDescent="0.8">
      <c r="B49" s="161"/>
      <c r="C49" s="14"/>
      <c r="D49" s="14"/>
      <c r="E49" s="14"/>
      <c r="F49" s="14"/>
      <c r="G49" s="162"/>
      <c r="H49" s="162"/>
      <c r="I49" s="162"/>
      <c r="J49" s="285"/>
      <c r="K49" s="14"/>
      <c r="L49" s="14"/>
      <c r="M49" s="14"/>
      <c r="N49" s="107"/>
      <c r="O49" s="109"/>
      <c r="P49" s="109"/>
      <c r="Q49" s="14"/>
      <c r="R49" s="269"/>
    </row>
    <row r="50" spans="2:18" ht="70.5" customHeight="1" thickBot="1" x14ac:dyDescent="0.8">
      <c r="B50" s="400" t="s">
        <v>57</v>
      </c>
      <c r="C50" s="401"/>
      <c r="D50" s="401"/>
      <c r="E50" s="401"/>
      <c r="F50" s="401"/>
      <c r="G50" s="217" t="s">
        <v>87</v>
      </c>
      <c r="H50" s="218" t="s">
        <v>88</v>
      </c>
      <c r="I50" s="261"/>
      <c r="J50" s="285"/>
      <c r="K50" s="14"/>
      <c r="L50" s="14"/>
      <c r="M50" s="14"/>
      <c r="N50" s="107"/>
      <c r="O50" s="109"/>
      <c r="P50" s="109"/>
      <c r="Q50" s="14"/>
      <c r="R50" s="269"/>
    </row>
    <row r="51" spans="2:18" ht="102" customHeight="1" thickBot="1" x14ac:dyDescent="0.8">
      <c r="B51" s="163" t="s">
        <v>7</v>
      </c>
      <c r="C51" s="221" t="s">
        <v>8</v>
      </c>
      <c r="D51" s="165"/>
      <c r="E51" s="166"/>
      <c r="F51" s="167"/>
      <c r="G51" s="372" t="str">
        <f>'Budget prévisionnel'!I50</f>
        <v>Période 2
(du jj/mm/aaaa au jj/mm/aaaa)</v>
      </c>
      <c r="H51" s="373" t="str">
        <f>G51</f>
        <v>Période 2
(du jj/mm/aaaa au jj/mm/aaaa)</v>
      </c>
      <c r="I51" s="272"/>
      <c r="J51" s="285"/>
      <c r="K51" s="14"/>
      <c r="L51" s="14"/>
      <c r="M51" s="14"/>
      <c r="N51" s="107"/>
      <c r="O51" s="109"/>
      <c r="P51" s="109"/>
      <c r="Q51" s="14"/>
      <c r="R51" s="269"/>
    </row>
    <row r="52" spans="2:18" ht="117.75" customHeight="1" thickBot="1" x14ac:dyDescent="0.8">
      <c r="B52" s="404">
        <v>86</v>
      </c>
      <c r="C52" s="169" t="s">
        <v>73</v>
      </c>
      <c r="D52" s="170"/>
      <c r="E52" s="171"/>
      <c r="F52" s="171"/>
      <c r="G52" s="172"/>
      <c r="H52" s="172"/>
      <c r="J52" s="273"/>
      <c r="K52" s="14"/>
      <c r="L52" s="14"/>
      <c r="M52" s="14"/>
      <c r="N52" s="107"/>
      <c r="O52" s="109"/>
      <c r="P52" s="109"/>
      <c r="Q52" s="14"/>
      <c r="R52" s="269"/>
    </row>
    <row r="53" spans="2:18" ht="36" customHeight="1" x14ac:dyDescent="0.75">
      <c r="B53" s="404"/>
      <c r="C53" s="127" t="s">
        <v>74</v>
      </c>
      <c r="D53" s="112"/>
      <c r="E53" s="176"/>
      <c r="F53" s="176"/>
      <c r="G53" s="100">
        <f>'Budget prévisionnel'!I52</f>
        <v>0</v>
      </c>
      <c r="H53" s="219"/>
      <c r="I53" s="274"/>
      <c r="J53" s="293">
        <f>H53-G53</f>
        <v>0</v>
      </c>
      <c r="K53" s="14"/>
      <c r="L53" s="14"/>
      <c r="M53" s="14"/>
      <c r="N53" s="107"/>
      <c r="O53" s="109"/>
      <c r="P53" s="109"/>
      <c r="Q53" s="14"/>
      <c r="R53" s="269"/>
    </row>
    <row r="54" spans="2:18" ht="59.25" customHeight="1" x14ac:dyDescent="0.75">
      <c r="B54" s="404"/>
      <c r="C54" s="181" t="s">
        <v>75</v>
      </c>
      <c r="D54" s="112"/>
      <c r="E54" s="176"/>
      <c r="F54" s="176"/>
      <c r="G54" s="100">
        <f>'Budget prévisionnel'!I53</f>
        <v>0</v>
      </c>
      <c r="H54" s="219"/>
      <c r="I54" s="274"/>
      <c r="J54" s="294">
        <f>H54-G54</f>
        <v>0</v>
      </c>
      <c r="K54" s="14"/>
      <c r="L54" s="14"/>
      <c r="M54" s="14"/>
      <c r="N54" s="107"/>
      <c r="O54" s="109"/>
      <c r="P54" s="109"/>
      <c r="Q54" s="14"/>
      <c r="R54" s="269"/>
    </row>
    <row r="55" spans="2:18" ht="37.5" customHeight="1" x14ac:dyDescent="0.75">
      <c r="B55" s="404"/>
      <c r="C55" s="132" t="s">
        <v>76</v>
      </c>
      <c r="D55" s="112"/>
      <c r="E55" s="176"/>
      <c r="F55" s="176"/>
      <c r="G55" s="100">
        <f>'Budget prévisionnel'!I54</f>
        <v>0</v>
      </c>
      <c r="H55" s="219"/>
      <c r="I55" s="274"/>
      <c r="J55" s="294">
        <f>H55-G55</f>
        <v>0</v>
      </c>
      <c r="K55" s="14"/>
      <c r="L55" s="14"/>
      <c r="M55" s="14"/>
      <c r="N55" s="107"/>
      <c r="O55" s="109"/>
      <c r="P55" s="109"/>
      <c r="Q55" s="14"/>
      <c r="R55" s="269"/>
    </row>
    <row r="56" spans="2:18" ht="36" customHeight="1" thickBot="1" x14ac:dyDescent="0.8">
      <c r="B56" s="405"/>
      <c r="C56" s="134" t="s">
        <v>77</v>
      </c>
      <c r="D56" s="182"/>
      <c r="E56" s="183"/>
      <c r="F56" s="183"/>
      <c r="G56" s="140">
        <f>'Budget prévisionnel'!I55</f>
        <v>0</v>
      </c>
      <c r="H56" s="220"/>
      <c r="I56" s="274"/>
      <c r="J56" s="295">
        <f>H56-G56</f>
        <v>0</v>
      </c>
      <c r="K56" s="14"/>
      <c r="L56" s="14"/>
      <c r="M56" s="14"/>
      <c r="N56" s="107"/>
      <c r="O56" s="109"/>
      <c r="P56" s="109"/>
      <c r="Q56" s="14"/>
      <c r="R56" s="269"/>
    </row>
    <row r="57" spans="2:18" ht="48.75" customHeight="1" thickBot="1" x14ac:dyDescent="0.8">
      <c r="B57" s="188"/>
      <c r="C57" s="189"/>
      <c r="D57" s="189"/>
      <c r="E57" s="189"/>
      <c r="F57" s="189"/>
      <c r="G57" s="190"/>
      <c r="H57" s="190"/>
      <c r="I57" s="190"/>
      <c r="J57" s="192"/>
      <c r="K57" s="189"/>
      <c r="L57" s="189"/>
      <c r="M57" s="189"/>
      <c r="N57" s="192"/>
      <c r="O57" s="194"/>
      <c r="P57" s="194"/>
      <c r="Q57" s="189"/>
      <c r="R57" s="275"/>
    </row>
    <row r="58" spans="2:18" ht="3.65" customHeight="1" x14ac:dyDescent="0.45"/>
    <row r="64" spans="2:18" x14ac:dyDescent="0.45">
      <c r="B64" s="2"/>
      <c r="C64" s="2"/>
      <c r="D64" s="2"/>
      <c r="E64" s="2"/>
      <c r="F64" s="2"/>
      <c r="G64" s="11"/>
      <c r="H64" s="11"/>
      <c r="I64" s="11"/>
      <c r="J64" s="6"/>
    </row>
    <row r="65" spans="10:10" x14ac:dyDescent="0.45">
      <c r="J65" s="6"/>
    </row>
    <row r="66" spans="10:10" x14ac:dyDescent="0.45">
      <c r="J66" s="6"/>
    </row>
    <row r="67" spans="10:10" x14ac:dyDescent="0.45">
      <c r="J67" s="6"/>
    </row>
  </sheetData>
  <mergeCells count="40">
    <mergeCell ref="B7:H7"/>
    <mergeCell ref="L7:P7"/>
    <mergeCell ref="E2:H2"/>
    <mergeCell ref="D3:H3"/>
    <mergeCell ref="B4:C4"/>
    <mergeCell ref="D4:H4"/>
    <mergeCell ref="B6:P6"/>
    <mergeCell ref="B8:H8"/>
    <mergeCell ref="L8:P8"/>
    <mergeCell ref="B9:B10"/>
    <mergeCell ref="C9:C10"/>
    <mergeCell ref="D9:D10"/>
    <mergeCell ref="E9:E10"/>
    <mergeCell ref="F9:F10"/>
    <mergeCell ref="L9:L10"/>
    <mergeCell ref="M9:M10"/>
    <mergeCell ref="N9:N10"/>
    <mergeCell ref="B35:B37"/>
    <mergeCell ref="L36:P36"/>
    <mergeCell ref="L37:L40"/>
    <mergeCell ref="B11:B14"/>
    <mergeCell ref="L13:L24"/>
    <mergeCell ref="B15:B20"/>
    <mergeCell ref="B21:B27"/>
    <mergeCell ref="L25:L27"/>
    <mergeCell ref="B28:B30"/>
    <mergeCell ref="B31:B34"/>
    <mergeCell ref="C32:C34"/>
    <mergeCell ref="L32:P32"/>
    <mergeCell ref="L33:M33"/>
    <mergeCell ref="L34:M34"/>
    <mergeCell ref="B48:F48"/>
    <mergeCell ref="B50:F50"/>
    <mergeCell ref="B52:B56"/>
    <mergeCell ref="B42:E42"/>
    <mergeCell ref="B43:H43"/>
    <mergeCell ref="B44:C44"/>
    <mergeCell ref="B45:C45"/>
    <mergeCell ref="B46:C46"/>
    <mergeCell ref="B47:E47"/>
  </mergeCells>
  <conditionalFormatting sqref="H14:I14">
    <cfRule type="containsText" dxfId="31" priority="16" operator="containsText" text="erreur">
      <formula>NOT(ISERROR(SEARCH("erreur",H14)))</formula>
    </cfRule>
  </conditionalFormatting>
  <conditionalFormatting sqref="J10:J11">
    <cfRule type="containsText" dxfId="30" priority="8" operator="containsText" text="ok">
      <formula>NOT(ISERROR(SEARCH("ok",J10)))</formula>
    </cfRule>
    <cfRule type="containsText" dxfId="29" priority="9" operator="containsText" text="erreur">
      <formula>NOT(ISERROR(SEARCH("erreur",J10)))</formula>
    </cfRule>
  </conditionalFormatting>
  <conditionalFormatting sqref="K1">
    <cfRule type="containsText" dxfId="28" priority="14" operator="containsText" text="ok">
      <formula>NOT(ISERROR(SEARCH("ok",K1)))</formula>
    </cfRule>
    <cfRule type="containsText" dxfId="27" priority="15" operator="containsText" text="erreur">
      <formula>NOT(ISERROR(SEARCH("erreur",K1)))</formula>
    </cfRule>
  </conditionalFormatting>
  <conditionalFormatting sqref="R1:R9 R11:R24 R26:R31 R38:R40 R58:R1048576">
    <cfRule type="containsText" dxfId="26" priority="10" operator="containsText" text="élevé">
      <formula>NOT(ISERROR(SEARCH("élevé",R1)))</formula>
    </cfRule>
    <cfRule type="containsText" dxfId="25" priority="11" operator="containsText" text="plan">
      <formula>NOT(ISERROR(SEARCH("plan",R1)))</formula>
    </cfRule>
    <cfRule type="containsText" dxfId="24" priority="12" operator="containsText" text="ok">
      <formula>NOT(ISERROR(SEARCH("ok",R1)))</formula>
    </cfRule>
    <cfRule type="containsText" dxfId="23" priority="13" operator="containsText" text="erreur">
      <formula>NOT(ISERROR(SEARCH("erreur",R1)))</formula>
    </cfRule>
  </conditionalFormatting>
  <conditionalFormatting sqref="R10">
    <cfRule type="containsText" dxfId="22" priority="6" operator="containsText" text="ok">
      <formula>NOT(ISERROR(SEARCH("ok",R10)))</formula>
    </cfRule>
    <cfRule type="containsText" dxfId="21" priority="7" operator="containsText" text="erreur">
      <formula>NOT(ISERROR(SEARCH("erreur",R10)))</formula>
    </cfRule>
  </conditionalFormatting>
  <conditionalFormatting sqref="R33:R35">
    <cfRule type="containsText" dxfId="20" priority="2" operator="containsText" text="élevé">
      <formula>NOT(ISERROR(SEARCH("élevé",R33)))</formula>
    </cfRule>
    <cfRule type="containsText" dxfId="19" priority="3" operator="containsText" text="plan">
      <formula>NOT(ISERROR(SEARCH("plan",R33)))</formula>
    </cfRule>
    <cfRule type="containsText" dxfId="18" priority="4" operator="containsText" text="ok">
      <formula>NOT(ISERROR(SEARCH("ok",R33)))</formula>
    </cfRule>
    <cfRule type="containsText" dxfId="17" priority="5" operator="containsText" text="erreur">
      <formula>NOT(ISERROR(SEARCH("erreur",R33)))</formula>
    </cfRule>
  </conditionalFormatting>
  <conditionalFormatting sqref="R35">
    <cfRule type="containsText" dxfId="16" priority="1" operator="containsText" text="ok">
      <formula>NOT(ISERROR(SEARCH("ok",R35)))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E3D4-52CD-4EB8-B2D1-3C3A12955A1F}">
  <dimension ref="A1:T67"/>
  <sheetViews>
    <sheetView showGridLines="0" zoomScale="50" zoomScaleNormal="50" workbookViewId="0">
      <selection activeCell="I17" sqref="I17"/>
    </sheetView>
  </sheetViews>
  <sheetFormatPr baseColWidth="10" defaultColWidth="10.84375" defaultRowHeight="15.9" x14ac:dyDescent="0.45"/>
  <cols>
    <col min="1" max="1" width="15.15234375" style="3" customWidth="1"/>
    <col min="2" max="2" width="26.3046875" style="3" customWidth="1"/>
    <col min="3" max="3" width="39.15234375" style="3" customWidth="1"/>
    <col min="4" max="6" width="26.3046875" style="3" customWidth="1"/>
    <col min="7" max="7" width="29.3046875" style="8" customWidth="1"/>
    <col min="8" max="8" width="33.61328125" style="8" customWidth="1"/>
    <col min="9" max="9" width="31.15234375" style="8" customWidth="1"/>
    <col min="10" max="10" width="30.07421875" style="4" customWidth="1"/>
    <col min="11" max="11" width="26.3046875" style="3" customWidth="1"/>
    <col min="12" max="12" width="45.765625" style="3" customWidth="1"/>
    <col min="13" max="13" width="43.15234375" style="3" customWidth="1"/>
    <col min="14" max="14" width="26.3046875" style="4" customWidth="1"/>
    <col min="15" max="15" width="33.61328125" style="13" customWidth="1"/>
    <col min="16" max="16" width="37" style="13" customWidth="1"/>
    <col min="17" max="17" width="26.3046875" style="3" customWidth="1"/>
    <col min="18" max="18" width="40.07421875" style="7" customWidth="1"/>
    <col min="19" max="19" width="31.84375" style="3" customWidth="1"/>
    <col min="20" max="20" width="14.53515625" style="3" bestFit="1" customWidth="1"/>
    <col min="21" max="16384" width="10.84375" style="3"/>
  </cols>
  <sheetData>
    <row r="1" spans="2:18" ht="16.3" thickBot="1" x14ac:dyDescent="0.5">
      <c r="K1" s="7"/>
    </row>
    <row r="2" spans="2:18" ht="28.3" x14ac:dyDescent="0.45">
      <c r="B2" s="277" t="s">
        <v>81</v>
      </c>
      <c r="C2" s="278"/>
      <c r="D2" s="279"/>
      <c r="E2" s="431">
        <f>'Budget prévisionnel'!E2</f>
        <v>0</v>
      </c>
      <c r="F2" s="431"/>
      <c r="G2" s="431"/>
      <c r="H2" s="432"/>
      <c r="I2" s="11"/>
      <c r="J2" s="5"/>
    </row>
    <row r="3" spans="2:18" ht="28.3" x14ac:dyDescent="0.45">
      <c r="B3" s="282" t="s">
        <v>0</v>
      </c>
      <c r="C3" s="197"/>
      <c r="D3" s="388">
        <f>'Budget prévisionnel'!D3</f>
        <v>0</v>
      </c>
      <c r="E3" s="388"/>
      <c r="F3" s="388"/>
      <c r="G3" s="388"/>
      <c r="H3" s="389"/>
      <c r="I3" s="200"/>
      <c r="J3" s="5"/>
    </row>
    <row r="4" spans="2:18" ht="28.75" thickBot="1" x14ac:dyDescent="0.5">
      <c r="B4" s="390" t="s">
        <v>1</v>
      </c>
      <c r="C4" s="391"/>
      <c r="D4" s="392">
        <f>'Budget prévisionnel'!D4</f>
        <v>0</v>
      </c>
      <c r="E4" s="392"/>
      <c r="F4" s="392"/>
      <c r="G4" s="392"/>
      <c r="H4" s="393"/>
      <c r="I4" s="200"/>
      <c r="J4" s="5"/>
    </row>
    <row r="5" spans="2:18" ht="16.3" thickBot="1" x14ac:dyDescent="0.5">
      <c r="B5" s="1"/>
      <c r="C5" s="1"/>
      <c r="D5" s="1"/>
      <c r="E5" s="1"/>
      <c r="F5" s="1"/>
      <c r="G5" s="10"/>
      <c r="H5" s="10"/>
      <c r="I5" s="10"/>
      <c r="J5" s="6"/>
    </row>
    <row r="6" spans="2:18" ht="33.75" customHeight="1" thickBot="1" x14ac:dyDescent="0.8">
      <c r="B6" s="394" t="s">
        <v>83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6"/>
      <c r="Q6" s="259"/>
      <c r="R6" s="260"/>
    </row>
    <row r="7" spans="2:18" ht="28.75" thickBot="1" x14ac:dyDescent="0.8">
      <c r="B7" s="385" t="s">
        <v>3</v>
      </c>
      <c r="C7" s="386"/>
      <c r="D7" s="386"/>
      <c r="E7" s="386"/>
      <c r="F7" s="386"/>
      <c r="G7" s="386"/>
      <c r="H7" s="387"/>
      <c r="I7" s="261"/>
      <c r="J7" s="17"/>
      <c r="K7" s="14"/>
      <c r="L7" s="385" t="s">
        <v>4</v>
      </c>
      <c r="M7" s="386"/>
      <c r="N7" s="386"/>
      <c r="O7" s="386"/>
      <c r="P7" s="387"/>
      <c r="Q7" s="18"/>
      <c r="R7" s="262"/>
    </row>
    <row r="8" spans="2:18" ht="28.75" thickBot="1" x14ac:dyDescent="0.8">
      <c r="B8" s="400" t="s">
        <v>5</v>
      </c>
      <c r="C8" s="401"/>
      <c r="D8" s="401"/>
      <c r="E8" s="401"/>
      <c r="F8" s="401"/>
      <c r="G8" s="401"/>
      <c r="H8" s="402"/>
      <c r="I8" s="261"/>
      <c r="J8" s="17"/>
      <c r="K8" s="14"/>
      <c r="L8" s="400" t="s">
        <v>6</v>
      </c>
      <c r="M8" s="401"/>
      <c r="N8" s="401"/>
      <c r="O8" s="401"/>
      <c r="P8" s="402"/>
      <c r="Q8" s="18"/>
      <c r="R8" s="262"/>
    </row>
    <row r="9" spans="2:18" ht="57" thickBot="1" x14ac:dyDescent="0.8">
      <c r="B9" s="435" t="s">
        <v>7</v>
      </c>
      <c r="C9" s="439" t="s">
        <v>8</v>
      </c>
      <c r="D9" s="439" t="s">
        <v>9</v>
      </c>
      <c r="E9" s="439" t="s">
        <v>10</v>
      </c>
      <c r="F9" s="439" t="s">
        <v>11</v>
      </c>
      <c r="G9" s="199" t="s">
        <v>87</v>
      </c>
      <c r="H9" s="198" t="s">
        <v>92</v>
      </c>
      <c r="I9" s="263"/>
      <c r="J9" s="17"/>
      <c r="K9" s="14"/>
      <c r="L9" s="435" t="s">
        <v>7</v>
      </c>
      <c r="M9" s="446" t="s">
        <v>13</v>
      </c>
      <c r="N9" s="448" t="s">
        <v>15</v>
      </c>
      <c r="O9" s="199" t="s">
        <v>87</v>
      </c>
      <c r="P9" s="198" t="s">
        <v>90</v>
      </c>
      <c r="Q9" s="18"/>
      <c r="R9" s="262"/>
    </row>
    <row r="10" spans="2:18" ht="129.44999999999999" customHeight="1" thickBot="1" x14ac:dyDescent="0.8">
      <c r="B10" s="436"/>
      <c r="C10" s="440"/>
      <c r="D10" s="440"/>
      <c r="E10" s="440"/>
      <c r="F10" s="444"/>
      <c r="G10" s="374" t="str">
        <f>'Budget prévisionnel'!J9</f>
        <v>Période 3
(du jj/mm/aaaa au jj/mm/aaaa)</v>
      </c>
      <c r="H10" s="368" t="str">
        <f>G10</f>
        <v>Période 3
(du jj/mm/aaaa au jj/mm/aaaa)</v>
      </c>
      <c r="I10" s="264"/>
      <c r="J10" s="292" t="s">
        <v>89</v>
      </c>
      <c r="K10" s="14"/>
      <c r="L10" s="436"/>
      <c r="M10" s="447"/>
      <c r="N10" s="449"/>
      <c r="O10" s="378" t="str">
        <f>'Budget prévisionnel'!T9</f>
        <v>Période 3
(du jj/mm/aaaa au jj/mm/aaaa)</v>
      </c>
      <c r="P10" s="379" t="str">
        <f>O10</f>
        <v>Période 3
(du jj/mm/aaaa au jj/mm/aaaa)</v>
      </c>
      <c r="Q10" s="14"/>
      <c r="R10" s="292" t="s">
        <v>89</v>
      </c>
    </row>
    <row r="11" spans="2:18" ht="121.5" customHeight="1" x14ac:dyDescent="0.75">
      <c r="B11" s="398">
        <v>60</v>
      </c>
      <c r="C11" s="31" t="s">
        <v>16</v>
      </c>
      <c r="D11" s="32"/>
      <c r="E11" s="33"/>
      <c r="F11" s="34"/>
      <c r="G11" s="203"/>
      <c r="H11" s="360"/>
      <c r="I11" s="265"/>
      <c r="J11" s="291"/>
      <c r="K11" s="14"/>
      <c r="L11" s="51">
        <v>70</v>
      </c>
      <c r="M11" s="236" t="s">
        <v>17</v>
      </c>
      <c r="N11" s="344">
        <f>IFERROR(P11/$P$34,0)</f>
        <v>0</v>
      </c>
      <c r="O11" s="312">
        <f>'Budget prévisionnel'!T10</f>
        <v>0</v>
      </c>
      <c r="P11" s="306"/>
      <c r="Q11" s="14"/>
      <c r="R11" s="276">
        <f>P11-O11</f>
        <v>0</v>
      </c>
    </row>
    <row r="12" spans="2:18" ht="64.5" customHeight="1" x14ac:dyDescent="0.75">
      <c r="B12" s="398"/>
      <c r="C12" s="45" t="s">
        <v>18</v>
      </c>
      <c r="D12" s="46"/>
      <c r="E12" s="46"/>
      <c r="F12" s="226"/>
      <c r="G12" s="204">
        <f>'Budget prévisionnel'!J11</f>
        <v>0</v>
      </c>
      <c r="H12" s="69"/>
      <c r="I12" s="201"/>
      <c r="J12" s="287">
        <f>H12-G12</f>
        <v>0</v>
      </c>
      <c r="K12" s="14"/>
      <c r="L12" s="40">
        <v>73</v>
      </c>
      <c r="M12" s="237" t="s">
        <v>19</v>
      </c>
      <c r="N12" s="344">
        <f>IFERROR(P12/$P$34,0)</f>
        <v>0</v>
      </c>
      <c r="O12" s="311">
        <f>'Budget prévisionnel'!T11</f>
        <v>0</v>
      </c>
      <c r="P12" s="306"/>
      <c r="Q12" s="14"/>
      <c r="R12" s="212">
        <f>P12-O12</f>
        <v>0</v>
      </c>
    </row>
    <row r="13" spans="2:18" ht="72.75" customHeight="1" x14ac:dyDescent="0.75">
      <c r="B13" s="398"/>
      <c r="C13" s="45" t="s">
        <v>20</v>
      </c>
      <c r="D13" s="46"/>
      <c r="E13" s="46"/>
      <c r="F13" s="226"/>
      <c r="G13" s="204">
        <f>'Budget prévisionnel'!J12</f>
        <v>0</v>
      </c>
      <c r="H13" s="69"/>
      <c r="I13" s="201"/>
      <c r="J13" s="287">
        <f t="shared" ref="J13:J14" si="0">H13-G13</f>
        <v>0</v>
      </c>
      <c r="K13" s="14"/>
      <c r="L13" s="398">
        <v>74</v>
      </c>
      <c r="M13" s="238" t="s">
        <v>21</v>
      </c>
      <c r="N13" s="349">
        <f t="shared" ref="N13:N21" si="1">IFERROR(P13/$P$34,0)</f>
        <v>0</v>
      </c>
      <c r="O13" s="355">
        <f>'Budget prévisionnel'!T12</f>
        <v>0</v>
      </c>
      <c r="P13" s="345">
        <f>SUM(P14:P21)</f>
        <v>0</v>
      </c>
      <c r="Q13" s="14"/>
      <c r="R13" s="212">
        <f t="shared" ref="R13:R40" si="2">P13-O13</f>
        <v>0</v>
      </c>
    </row>
    <row r="14" spans="2:18" ht="57" customHeight="1" x14ac:dyDescent="0.75">
      <c r="B14" s="399"/>
      <c r="C14" s="52" t="s">
        <v>22</v>
      </c>
      <c r="D14" s="53"/>
      <c r="E14" s="46"/>
      <c r="F14" s="226"/>
      <c r="G14" s="208">
        <f>'Budget prévisionnel'!J13</f>
        <v>0</v>
      </c>
      <c r="H14" s="361"/>
      <c r="I14" s="201"/>
      <c r="J14" s="287">
        <f t="shared" si="0"/>
        <v>0</v>
      </c>
      <c r="K14" s="14"/>
      <c r="L14" s="398"/>
      <c r="M14" s="73" t="s">
        <v>23</v>
      </c>
      <c r="N14" s="343">
        <f t="shared" si="1"/>
        <v>0</v>
      </c>
      <c r="O14" s="231">
        <f>'Budget prévisionnel'!T13</f>
        <v>0</v>
      </c>
      <c r="P14" s="307"/>
      <c r="Q14" s="14"/>
      <c r="R14" s="212">
        <f t="shared" si="2"/>
        <v>0</v>
      </c>
    </row>
    <row r="15" spans="2:18" ht="70.5" customHeight="1" x14ac:dyDescent="0.75">
      <c r="B15" s="397">
        <v>61</v>
      </c>
      <c r="C15" s="56" t="s">
        <v>24</v>
      </c>
      <c r="D15" s="57"/>
      <c r="E15" s="58"/>
      <c r="F15" s="59"/>
      <c r="G15" s="209"/>
      <c r="H15" s="362"/>
      <c r="I15" s="266"/>
      <c r="J15" s="359"/>
      <c r="K15" s="14"/>
      <c r="L15" s="398"/>
      <c r="M15" s="73" t="s">
        <v>25</v>
      </c>
      <c r="N15" s="343">
        <f t="shared" si="1"/>
        <v>0</v>
      </c>
      <c r="O15" s="231">
        <f>'Budget prévisionnel'!T14</f>
        <v>0</v>
      </c>
      <c r="P15" s="131"/>
      <c r="Q15" s="14"/>
      <c r="R15" s="212">
        <f>P15-O15</f>
        <v>0</v>
      </c>
    </row>
    <row r="16" spans="2:18" ht="81.75" customHeight="1" x14ac:dyDescent="0.75">
      <c r="B16" s="398"/>
      <c r="C16" s="45" t="s">
        <v>26</v>
      </c>
      <c r="D16" s="67"/>
      <c r="E16" s="67"/>
      <c r="F16" s="99"/>
      <c r="G16" s="204">
        <f>'Budget prévisionnel'!J15</f>
        <v>0</v>
      </c>
      <c r="H16" s="69"/>
      <c r="I16" s="201"/>
      <c r="J16" s="288">
        <f>H16-G16</f>
        <v>0</v>
      </c>
      <c r="K16" s="14"/>
      <c r="L16" s="398"/>
      <c r="M16" s="73" t="s">
        <v>27</v>
      </c>
      <c r="N16" s="343">
        <f t="shared" si="1"/>
        <v>0</v>
      </c>
      <c r="O16" s="231">
        <f>'Budget prévisionnel'!T15</f>
        <v>0</v>
      </c>
      <c r="P16" s="131"/>
      <c r="Q16" s="14"/>
      <c r="R16" s="212">
        <f t="shared" si="2"/>
        <v>0</v>
      </c>
    </row>
    <row r="17" spans="1:20" ht="149.25" customHeight="1" x14ac:dyDescent="0.75">
      <c r="B17" s="398"/>
      <c r="C17" s="45" t="s">
        <v>28</v>
      </c>
      <c r="D17" s="67"/>
      <c r="E17" s="67"/>
      <c r="F17" s="99"/>
      <c r="G17" s="204">
        <f>'Budget prévisionnel'!J16</f>
        <v>0</v>
      </c>
      <c r="H17" s="69"/>
      <c r="I17" s="201"/>
      <c r="J17" s="288">
        <f t="shared" ref="J17:J20" si="3">H17-G17</f>
        <v>0</v>
      </c>
      <c r="K17" s="14"/>
      <c r="L17" s="398"/>
      <c r="M17" s="73" t="s">
        <v>29</v>
      </c>
      <c r="N17" s="343">
        <f t="shared" si="1"/>
        <v>0</v>
      </c>
      <c r="O17" s="231">
        <f>'Budget prévisionnel'!T16</f>
        <v>0</v>
      </c>
      <c r="P17" s="131"/>
      <c r="Q17" s="14"/>
      <c r="R17" s="212">
        <f t="shared" si="2"/>
        <v>0</v>
      </c>
    </row>
    <row r="18" spans="1:20" ht="102" customHeight="1" x14ac:dyDescent="0.75">
      <c r="B18" s="398"/>
      <c r="C18" s="45" t="s">
        <v>30</v>
      </c>
      <c r="D18" s="67"/>
      <c r="E18" s="67"/>
      <c r="F18" s="99"/>
      <c r="G18" s="204">
        <f>'Budget prévisionnel'!J17</f>
        <v>0</v>
      </c>
      <c r="H18" s="69"/>
      <c r="I18" s="201"/>
      <c r="J18" s="288">
        <f t="shared" si="3"/>
        <v>0</v>
      </c>
      <c r="K18" s="14"/>
      <c r="L18" s="398"/>
      <c r="M18" s="73" t="s">
        <v>31</v>
      </c>
      <c r="N18" s="343">
        <f t="shared" si="1"/>
        <v>0</v>
      </c>
      <c r="O18" s="231">
        <f>'Budget prévisionnel'!T17</f>
        <v>0</v>
      </c>
      <c r="P18" s="131"/>
      <c r="Q18" s="14"/>
      <c r="R18" s="212">
        <f t="shared" si="2"/>
        <v>0</v>
      </c>
    </row>
    <row r="19" spans="1:20" ht="47.25" customHeight="1" x14ac:dyDescent="0.75">
      <c r="B19" s="398"/>
      <c r="C19" s="45" t="s">
        <v>32</v>
      </c>
      <c r="D19" s="67"/>
      <c r="E19" s="67"/>
      <c r="F19" s="99"/>
      <c r="G19" s="204">
        <f>'Budget prévisionnel'!J18</f>
        <v>0</v>
      </c>
      <c r="H19" s="69"/>
      <c r="I19" s="201"/>
      <c r="J19" s="288">
        <f t="shared" si="3"/>
        <v>0</v>
      </c>
      <c r="K19" s="14"/>
      <c r="L19" s="398"/>
      <c r="M19" s="73" t="s">
        <v>33</v>
      </c>
      <c r="N19" s="343">
        <f t="shared" si="1"/>
        <v>0</v>
      </c>
      <c r="O19" s="231">
        <f>'Budget prévisionnel'!T18</f>
        <v>0</v>
      </c>
      <c r="P19" s="131"/>
      <c r="Q19" s="14"/>
      <c r="R19" s="212">
        <f t="shared" si="2"/>
        <v>0</v>
      </c>
    </row>
    <row r="20" spans="1:20" ht="87.75" customHeight="1" x14ac:dyDescent="0.75">
      <c r="B20" s="399"/>
      <c r="C20" s="45" t="s">
        <v>22</v>
      </c>
      <c r="D20" s="67"/>
      <c r="E20" s="67"/>
      <c r="F20" s="99"/>
      <c r="G20" s="204">
        <f>'Budget prévisionnel'!J19</f>
        <v>0</v>
      </c>
      <c r="H20" s="69"/>
      <c r="I20" s="201"/>
      <c r="J20" s="288">
        <f t="shared" si="3"/>
        <v>0</v>
      </c>
      <c r="K20" s="14"/>
      <c r="L20" s="398"/>
      <c r="M20" s="73" t="s">
        <v>34</v>
      </c>
      <c r="N20" s="343">
        <f t="shared" si="1"/>
        <v>0</v>
      </c>
      <c r="O20" s="231">
        <f>'Budget prévisionnel'!T19</f>
        <v>0</v>
      </c>
      <c r="P20" s="131"/>
      <c r="Q20" s="14"/>
      <c r="R20" s="212">
        <f t="shared" si="2"/>
        <v>0</v>
      </c>
    </row>
    <row r="21" spans="1:20" ht="100.5" customHeight="1" x14ac:dyDescent="0.75">
      <c r="B21" s="406">
        <v>62</v>
      </c>
      <c r="C21" s="56" t="s">
        <v>35</v>
      </c>
      <c r="D21" s="70"/>
      <c r="E21" s="58"/>
      <c r="F21" s="59"/>
      <c r="G21" s="210"/>
      <c r="H21" s="63"/>
      <c r="I21" s="266"/>
      <c r="J21" s="359"/>
      <c r="K21" s="14"/>
      <c r="L21" s="398"/>
      <c r="M21" s="73" t="s">
        <v>36</v>
      </c>
      <c r="N21" s="344">
        <f t="shared" si="1"/>
        <v>0</v>
      </c>
      <c r="O21" s="231">
        <f>'Budget prévisionnel'!T20</f>
        <v>0</v>
      </c>
      <c r="P21" s="131"/>
      <c r="Q21" s="14"/>
      <c r="R21" s="212">
        <f>P21-O21</f>
        <v>0</v>
      </c>
    </row>
    <row r="22" spans="1:20" ht="113.25" customHeight="1" x14ac:dyDescent="0.75">
      <c r="B22" s="407"/>
      <c r="C22" s="45" t="s">
        <v>37</v>
      </c>
      <c r="D22" s="71"/>
      <c r="E22" s="71"/>
      <c r="F22" s="267"/>
      <c r="G22" s="204">
        <f>'Budget prévisionnel'!J21</f>
        <v>0</v>
      </c>
      <c r="H22" s="69"/>
      <c r="I22" s="201"/>
      <c r="J22" s="287">
        <f>H22-G22</f>
        <v>0</v>
      </c>
      <c r="K22" s="14"/>
      <c r="L22" s="398"/>
      <c r="M22" s="72" t="s">
        <v>80</v>
      </c>
      <c r="N22" s="350">
        <f>IFERROR(P22/$P$33,0)</f>
        <v>0</v>
      </c>
      <c r="O22" s="255">
        <f>'Budget prévisionnel'!T21</f>
        <v>0</v>
      </c>
      <c r="P22" s="377">
        <f>P23+P24</f>
        <v>0</v>
      </c>
      <c r="Q22" s="14"/>
      <c r="R22" s="212">
        <f>P22-O22</f>
        <v>0</v>
      </c>
      <c r="T22" s="8"/>
    </row>
    <row r="23" spans="1:20" ht="81.75" customHeight="1" x14ac:dyDescent="0.75">
      <c r="B23" s="407"/>
      <c r="C23" s="45" t="s">
        <v>38</v>
      </c>
      <c r="D23" s="71"/>
      <c r="E23" s="71"/>
      <c r="F23" s="267"/>
      <c r="G23" s="204">
        <f>'Budget prévisionnel'!J22</f>
        <v>0</v>
      </c>
      <c r="H23" s="69"/>
      <c r="I23" s="201"/>
      <c r="J23" s="287">
        <f t="shared" ref="J23:J26" si="4">H23-G23</f>
        <v>0</v>
      </c>
      <c r="K23" s="14"/>
      <c r="L23" s="398"/>
      <c r="M23" s="73" t="s">
        <v>78</v>
      </c>
      <c r="N23" s="346">
        <f>IFERROR(P23/$P$34,0)</f>
        <v>0</v>
      </c>
      <c r="O23" s="231">
        <f>'Budget prévisionnel'!T22</f>
        <v>0</v>
      </c>
      <c r="P23" s="131"/>
      <c r="Q23" s="14"/>
      <c r="R23" s="212">
        <f t="shared" si="2"/>
        <v>0</v>
      </c>
    </row>
    <row r="24" spans="1:20" ht="86.25" customHeight="1" thickBot="1" x14ac:dyDescent="0.8">
      <c r="B24" s="407"/>
      <c r="C24" s="45" t="s">
        <v>40</v>
      </c>
      <c r="D24" s="71"/>
      <c r="E24" s="71"/>
      <c r="F24" s="267"/>
      <c r="G24" s="204">
        <f>'Budget prévisionnel'!J23</f>
        <v>0</v>
      </c>
      <c r="H24" s="69"/>
      <c r="I24" s="201"/>
      <c r="J24" s="287">
        <f t="shared" si="4"/>
        <v>0</v>
      </c>
      <c r="K24" s="14"/>
      <c r="L24" s="399"/>
      <c r="M24" s="358" t="s">
        <v>79</v>
      </c>
      <c r="N24" s="347">
        <f>IFERROR(P24/$P$34,0)</f>
        <v>0</v>
      </c>
      <c r="O24" s="311">
        <f>'Budget prévisionnel'!T23</f>
        <v>0</v>
      </c>
      <c r="P24" s="309"/>
      <c r="Q24" s="14"/>
      <c r="R24" s="213">
        <f t="shared" si="2"/>
        <v>0</v>
      </c>
    </row>
    <row r="25" spans="1:20" ht="63" customHeight="1" thickBot="1" x14ac:dyDescent="0.8">
      <c r="B25" s="407"/>
      <c r="C25" s="45" t="s">
        <v>42</v>
      </c>
      <c r="D25" s="71"/>
      <c r="E25" s="71"/>
      <c r="F25" s="267"/>
      <c r="G25" s="204">
        <f>'Budget prévisionnel'!J24</f>
        <v>0</v>
      </c>
      <c r="H25" s="69"/>
      <c r="I25" s="201"/>
      <c r="J25" s="287">
        <f t="shared" si="4"/>
        <v>0</v>
      </c>
      <c r="K25" s="14"/>
      <c r="L25" s="397">
        <v>75</v>
      </c>
      <c r="M25" s="239" t="s">
        <v>39</v>
      </c>
      <c r="N25" s="351"/>
      <c r="O25" s="315"/>
      <c r="P25" s="308"/>
      <c r="Q25" s="14"/>
      <c r="R25" s="268"/>
    </row>
    <row r="26" spans="1:20" ht="54" customHeight="1" x14ac:dyDescent="0.75">
      <c r="B26" s="407"/>
      <c r="C26" s="45" t="s">
        <v>22</v>
      </c>
      <c r="D26" s="71"/>
      <c r="E26" s="71"/>
      <c r="F26" s="267"/>
      <c r="G26" s="204">
        <f>'Budget prévisionnel'!J25</f>
        <v>0</v>
      </c>
      <c r="H26" s="69"/>
      <c r="I26" s="201"/>
      <c r="J26" s="287">
        <f t="shared" si="4"/>
        <v>0</v>
      </c>
      <c r="K26" s="14"/>
      <c r="L26" s="398"/>
      <c r="M26" s="240" t="s">
        <v>41</v>
      </c>
      <c r="N26" s="343">
        <f>IFERROR(P26/$P$34,0)</f>
        <v>0</v>
      </c>
      <c r="O26" s="231">
        <f>'Budget prévisionnel'!T25</f>
        <v>0</v>
      </c>
      <c r="P26" s="131"/>
      <c r="Q26" s="14"/>
      <c r="R26" s="276">
        <f t="shared" si="2"/>
        <v>0</v>
      </c>
    </row>
    <row r="27" spans="1:20" ht="66" customHeight="1" x14ac:dyDescent="0.75">
      <c r="B27" s="408"/>
      <c r="C27" s="52" t="s">
        <v>22</v>
      </c>
      <c r="D27" s="71"/>
      <c r="E27" s="71"/>
      <c r="F27" s="267"/>
      <c r="G27" s="204">
        <f>'Budget prévisionnel'!J26</f>
        <v>0</v>
      </c>
      <c r="H27" s="69"/>
      <c r="I27" s="201"/>
      <c r="J27" s="287">
        <f>H27-G27</f>
        <v>0</v>
      </c>
      <c r="K27" s="14"/>
      <c r="L27" s="399"/>
      <c r="M27" s="241" t="s">
        <v>43</v>
      </c>
      <c r="N27" s="344">
        <f t="shared" ref="N27:N31" si="5">IFERROR(P27/$P$34,0)</f>
        <v>0</v>
      </c>
      <c r="O27" s="311">
        <f>'Budget prévisionnel'!T26</f>
        <v>0</v>
      </c>
      <c r="P27" s="309"/>
      <c r="Q27" s="14"/>
      <c r="R27" s="212">
        <f t="shared" si="2"/>
        <v>0</v>
      </c>
    </row>
    <row r="28" spans="1:20" ht="68.25" customHeight="1" x14ac:dyDescent="0.75">
      <c r="B28" s="397">
        <v>63</v>
      </c>
      <c r="C28" s="81" t="s">
        <v>44</v>
      </c>
      <c r="D28" s="224"/>
      <c r="E28" s="83"/>
      <c r="F28" s="84"/>
      <c r="G28" s="211"/>
      <c r="H28" s="88"/>
      <c r="I28" s="265"/>
      <c r="J28" s="359"/>
      <c r="K28" s="14"/>
      <c r="L28" s="51">
        <v>76</v>
      </c>
      <c r="M28" s="242" t="s">
        <v>45</v>
      </c>
      <c r="N28" s="344">
        <f t="shared" si="5"/>
        <v>0</v>
      </c>
      <c r="O28" s="312">
        <f>'Budget prévisionnel'!T27</f>
        <v>0</v>
      </c>
      <c r="P28" s="306"/>
      <c r="Q28" s="14"/>
      <c r="R28" s="212">
        <f t="shared" si="2"/>
        <v>0</v>
      </c>
    </row>
    <row r="29" spans="1:20" ht="61.5" customHeight="1" x14ac:dyDescent="0.75">
      <c r="B29" s="398"/>
      <c r="C29" s="45" t="s">
        <v>46</v>
      </c>
      <c r="D29" s="267"/>
      <c r="E29" s="90"/>
      <c r="F29" s="112"/>
      <c r="G29" s="204">
        <f>'Budget prévisionnel'!J28</f>
        <v>0</v>
      </c>
      <c r="H29" s="69"/>
      <c r="I29" s="201"/>
      <c r="J29" s="287">
        <f>H29-G29</f>
        <v>0</v>
      </c>
      <c r="K29" s="14"/>
      <c r="L29" s="40">
        <v>77</v>
      </c>
      <c r="M29" s="242" t="s">
        <v>47</v>
      </c>
      <c r="N29" s="352">
        <f t="shared" si="5"/>
        <v>0</v>
      </c>
      <c r="O29" s="312">
        <f>'Budget prévisionnel'!T28</f>
        <v>0</v>
      </c>
      <c r="P29" s="306"/>
      <c r="Q29" s="14"/>
      <c r="R29" s="212">
        <f t="shared" si="2"/>
        <v>0</v>
      </c>
    </row>
    <row r="30" spans="1:20" ht="100.5" customHeight="1" x14ac:dyDescent="0.75">
      <c r="B30" s="399"/>
      <c r="C30" s="45" t="s">
        <v>48</v>
      </c>
      <c r="D30" s="267"/>
      <c r="E30" s="225"/>
      <c r="F30" s="227"/>
      <c r="G30" s="204">
        <f>'Budget prévisionnel'!J29</f>
        <v>0</v>
      </c>
      <c r="H30" s="69"/>
      <c r="I30" s="201"/>
      <c r="J30" s="287">
        <f>H30-G30</f>
        <v>0</v>
      </c>
      <c r="K30" s="14"/>
      <c r="L30" s="40">
        <v>78</v>
      </c>
      <c r="M30" s="242" t="s">
        <v>49</v>
      </c>
      <c r="N30" s="352">
        <f t="shared" si="5"/>
        <v>0</v>
      </c>
      <c r="O30" s="312">
        <f>'Budget prévisionnel'!T29</f>
        <v>0</v>
      </c>
      <c r="P30" s="306"/>
      <c r="Q30" s="14"/>
      <c r="R30" s="212">
        <f>P30-O30</f>
        <v>0</v>
      </c>
    </row>
    <row r="31" spans="1:20" ht="58.5" customHeight="1" thickBot="1" x14ac:dyDescent="0.8">
      <c r="B31" s="397">
        <v>64</v>
      </c>
      <c r="C31" s="56" t="s">
        <v>50</v>
      </c>
      <c r="D31" s="57"/>
      <c r="E31" s="222"/>
      <c r="F31" s="223"/>
      <c r="G31" s="210"/>
      <c r="H31" s="63"/>
      <c r="I31" s="266"/>
      <c r="J31" s="359"/>
      <c r="K31" s="14"/>
      <c r="L31" s="229">
        <v>79</v>
      </c>
      <c r="M31" s="243" t="s">
        <v>51</v>
      </c>
      <c r="N31" s="353">
        <f t="shared" si="5"/>
        <v>0</v>
      </c>
      <c r="O31" s="316">
        <f>'Budget prévisionnel'!T30</f>
        <v>0</v>
      </c>
      <c r="P31" s="138"/>
      <c r="Q31" s="14"/>
      <c r="R31" s="213">
        <f>P31-O31</f>
        <v>0</v>
      </c>
    </row>
    <row r="32" spans="1:20" ht="65.25" customHeight="1" thickBot="1" x14ac:dyDescent="0.8">
      <c r="A32" s="9"/>
      <c r="B32" s="398"/>
      <c r="C32" s="416" t="s">
        <v>52</v>
      </c>
      <c r="D32" s="67"/>
      <c r="E32" s="97"/>
      <c r="F32" s="98"/>
      <c r="G32" s="204">
        <f>'Budget prévisionnel'!J31</f>
        <v>0</v>
      </c>
      <c r="H32" s="69"/>
      <c r="I32" s="201"/>
      <c r="J32" s="288">
        <f>H32-G32</f>
        <v>0</v>
      </c>
      <c r="K32" s="14"/>
      <c r="L32" s="409" t="s">
        <v>53</v>
      </c>
      <c r="M32" s="410"/>
      <c r="N32" s="410"/>
      <c r="O32" s="445"/>
      <c r="P32" s="411"/>
      <c r="Q32" s="14"/>
      <c r="R32" s="268"/>
    </row>
    <row r="33" spans="2:18" ht="39" customHeight="1" thickBot="1" x14ac:dyDescent="0.8">
      <c r="B33" s="398"/>
      <c r="C33" s="416"/>
      <c r="D33" s="67"/>
      <c r="E33" s="67"/>
      <c r="F33" s="99"/>
      <c r="G33" s="204">
        <f>'Budget prévisionnel'!J32</f>
        <v>0</v>
      </c>
      <c r="H33" s="69"/>
      <c r="I33" s="201"/>
      <c r="J33" s="288">
        <f t="shared" ref="J33:J34" si="6">H33-G33</f>
        <v>0</v>
      </c>
      <c r="K33" s="14"/>
      <c r="L33" s="412" t="s">
        <v>54</v>
      </c>
      <c r="M33" s="413"/>
      <c r="N33" s="101">
        <f>IFERROR(P33/$P$34,0)</f>
        <v>0</v>
      </c>
      <c r="O33" s="257">
        <f>'Budget prévisionnel'!T32</f>
        <v>0</v>
      </c>
      <c r="P33" s="258"/>
      <c r="Q33" s="14"/>
      <c r="R33" s="276">
        <f t="shared" si="2"/>
        <v>0</v>
      </c>
    </row>
    <row r="34" spans="2:18" ht="69" customHeight="1" thickBot="1" x14ac:dyDescent="0.8">
      <c r="B34" s="399"/>
      <c r="C34" s="417"/>
      <c r="D34" s="67"/>
      <c r="E34" s="67"/>
      <c r="F34" s="99"/>
      <c r="G34" s="204">
        <f>'Budget prévisionnel'!J33</f>
        <v>0</v>
      </c>
      <c r="H34" s="69"/>
      <c r="I34" s="201"/>
      <c r="J34" s="288">
        <f t="shared" si="6"/>
        <v>0</v>
      </c>
      <c r="K34" s="14"/>
      <c r="L34" s="414" t="s">
        <v>55</v>
      </c>
      <c r="M34" s="415"/>
      <c r="N34" s="105"/>
      <c r="O34" s="106">
        <f>'Budget prévisionnel'!T33</f>
        <v>0</v>
      </c>
      <c r="P34" s="106">
        <f>P33+P31+P30+P29+P28+P27+P26+P22+P13+P12+P11</f>
        <v>0</v>
      </c>
      <c r="Q34" s="14"/>
      <c r="R34" s="212">
        <f>P34-O34</f>
        <v>0</v>
      </c>
    </row>
    <row r="35" spans="2:18" ht="102.45" customHeight="1" thickBot="1" x14ac:dyDescent="0.8">
      <c r="B35" s="397">
        <v>65</v>
      </c>
      <c r="C35" s="56" t="s">
        <v>56</v>
      </c>
      <c r="D35" s="57"/>
      <c r="E35" s="58"/>
      <c r="F35" s="59"/>
      <c r="G35" s="210"/>
      <c r="H35" s="61"/>
      <c r="I35" s="266"/>
      <c r="J35" s="359"/>
      <c r="K35" s="14"/>
      <c r="L35" s="14"/>
      <c r="M35" s="14"/>
      <c r="N35" s="107"/>
      <c r="O35" s="109"/>
      <c r="P35" s="109"/>
      <c r="Q35" s="14"/>
      <c r="R35" s="113" t="str">
        <f>IF(H48=P34,"ok - Votre plan de financement est équilibré","Votre plan de financement n'est pas équilibré")</f>
        <v>ok - Votre plan de financement est équilibré</v>
      </c>
    </row>
    <row r="36" spans="2:18" ht="122.25" customHeight="1" thickBot="1" x14ac:dyDescent="0.8">
      <c r="B36" s="398"/>
      <c r="C36" s="45" t="s">
        <v>22</v>
      </c>
      <c r="D36" s="67"/>
      <c r="E36" s="71"/>
      <c r="F36" s="267"/>
      <c r="G36" s="204">
        <f>'Budget prévisionnel'!J35</f>
        <v>0</v>
      </c>
      <c r="H36" s="48"/>
      <c r="I36" s="201"/>
      <c r="J36" s="287">
        <f>H36-G36</f>
        <v>0</v>
      </c>
      <c r="K36" s="14"/>
      <c r="L36" s="400" t="s">
        <v>57</v>
      </c>
      <c r="M36" s="401"/>
      <c r="N36" s="401"/>
      <c r="O36" s="401"/>
      <c r="P36" s="402"/>
      <c r="Q36" s="14"/>
      <c r="R36" s="268"/>
    </row>
    <row r="37" spans="2:18" ht="61.5" customHeight="1" thickBot="1" x14ac:dyDescent="0.8">
      <c r="B37" s="399"/>
      <c r="C37" s="52" t="s">
        <v>22</v>
      </c>
      <c r="D37" s="103"/>
      <c r="E37" s="369"/>
      <c r="F37" s="370"/>
      <c r="G37" s="208">
        <f>'Budget prévisionnel'!J36</f>
        <v>0</v>
      </c>
      <c r="H37" s="371"/>
      <c r="I37" s="201"/>
      <c r="J37" s="287">
        <f t="shared" ref="J37:J41" si="7">H37-G37</f>
        <v>0</v>
      </c>
      <c r="K37" s="14"/>
      <c r="L37" s="403">
        <v>87</v>
      </c>
      <c r="M37" s="115" t="s">
        <v>58</v>
      </c>
      <c r="N37" s="116"/>
      <c r="O37" s="230"/>
      <c r="P37" s="230"/>
      <c r="Q37" s="14"/>
      <c r="R37" s="268"/>
    </row>
    <row r="38" spans="2:18" ht="50.25" customHeight="1" x14ac:dyDescent="0.75">
      <c r="B38" s="120">
        <v>66</v>
      </c>
      <c r="C38" s="121" t="s">
        <v>59</v>
      </c>
      <c r="D38" s="225"/>
      <c r="E38" s="225"/>
      <c r="F38" s="227"/>
      <c r="G38" s="208">
        <f>'Budget prévisionnel'!J37</f>
        <v>0</v>
      </c>
      <c r="H38" s="361"/>
      <c r="I38" s="201"/>
      <c r="J38" s="287">
        <f t="shared" si="7"/>
        <v>0</v>
      </c>
      <c r="K38" s="14"/>
      <c r="L38" s="404"/>
      <c r="M38" s="127" t="s">
        <v>60</v>
      </c>
      <c r="N38" s="128"/>
      <c r="O38" s="231">
        <f>'Budget prévisionnel'!T37</f>
        <v>0</v>
      </c>
      <c r="P38" s="233"/>
      <c r="Q38" s="14"/>
      <c r="R38" s="276">
        <f>P38-O38</f>
        <v>0</v>
      </c>
    </row>
    <row r="39" spans="2:18" ht="60.75" customHeight="1" x14ac:dyDescent="0.75">
      <c r="B39" s="120">
        <v>67</v>
      </c>
      <c r="C39" s="121" t="s">
        <v>61</v>
      </c>
      <c r="D39" s="122"/>
      <c r="E39" s="122"/>
      <c r="F39" s="123"/>
      <c r="G39" s="212">
        <f>'Budget prévisionnel'!J38</f>
        <v>0</v>
      </c>
      <c r="H39" s="341"/>
      <c r="I39" s="201"/>
      <c r="J39" s="287">
        <f t="shared" si="7"/>
        <v>0</v>
      </c>
      <c r="K39" s="14"/>
      <c r="L39" s="404"/>
      <c r="M39" s="132" t="s">
        <v>62</v>
      </c>
      <c r="N39" s="128"/>
      <c r="O39" s="231">
        <f>'Budget prévisionnel'!T38</f>
        <v>0</v>
      </c>
      <c r="P39" s="233"/>
      <c r="Q39" s="14"/>
      <c r="R39" s="212">
        <f t="shared" si="2"/>
        <v>0</v>
      </c>
    </row>
    <row r="40" spans="2:18" ht="57" customHeight="1" thickBot="1" x14ac:dyDescent="0.8">
      <c r="B40" s="133">
        <v>68</v>
      </c>
      <c r="C40" s="41" t="s">
        <v>63</v>
      </c>
      <c r="D40" s="122"/>
      <c r="E40" s="122"/>
      <c r="F40" s="123"/>
      <c r="G40" s="212">
        <f>'Budget prévisionnel'!J39</f>
        <v>0</v>
      </c>
      <c r="H40" s="341"/>
      <c r="I40" s="201"/>
      <c r="J40" s="287">
        <f t="shared" si="7"/>
        <v>0</v>
      </c>
      <c r="K40" s="14"/>
      <c r="L40" s="405"/>
      <c r="M40" s="134" t="s">
        <v>64</v>
      </c>
      <c r="N40" s="135"/>
      <c r="O40" s="232">
        <f>'Budget prévisionnel'!T39</f>
        <v>0</v>
      </c>
      <c r="P40" s="234"/>
      <c r="Q40" s="14"/>
      <c r="R40" s="213">
        <f t="shared" si="2"/>
        <v>0</v>
      </c>
    </row>
    <row r="41" spans="2:18" ht="131.25" customHeight="1" thickBot="1" x14ac:dyDescent="0.8">
      <c r="B41" s="139">
        <v>69</v>
      </c>
      <c r="C41" s="31" t="s">
        <v>65</v>
      </c>
      <c r="D41" s="90"/>
      <c r="E41" s="90"/>
      <c r="F41" s="112"/>
      <c r="G41" s="213">
        <f>'Budget prévisionnel'!J40</f>
        <v>0</v>
      </c>
      <c r="H41" s="363"/>
      <c r="I41" s="201"/>
      <c r="J41" s="287">
        <f t="shared" si="7"/>
        <v>0</v>
      </c>
      <c r="K41" s="14"/>
      <c r="L41" s="14"/>
      <c r="M41" s="14"/>
      <c r="N41" s="107"/>
      <c r="O41" s="109"/>
      <c r="P41" s="109"/>
      <c r="Q41" s="14"/>
      <c r="R41" s="269"/>
    </row>
    <row r="42" spans="2:18" ht="66" customHeight="1" thickBot="1" x14ac:dyDescent="0.8">
      <c r="B42" s="418" t="s">
        <v>66</v>
      </c>
      <c r="C42" s="419"/>
      <c r="D42" s="419"/>
      <c r="E42" s="421"/>
      <c r="F42" s="141">
        <f>IFERROR(#REF!/#REF!,0)</f>
        <v>0</v>
      </c>
      <c r="G42" s="140">
        <f>'Budget prévisionnel'!J41</f>
        <v>0</v>
      </c>
      <c r="H42" s="142">
        <f>SUM(H11:H41)</f>
        <v>0</v>
      </c>
      <c r="I42" s="270"/>
      <c r="J42" s="287">
        <f>H42-G42</f>
        <v>0</v>
      </c>
      <c r="K42" s="14"/>
      <c r="L42" s="145"/>
      <c r="M42" s="146"/>
      <c r="N42" s="107"/>
      <c r="O42" s="109"/>
      <c r="P42" s="109"/>
      <c r="Q42" s="14"/>
      <c r="R42" s="269"/>
    </row>
    <row r="43" spans="2:18" ht="47.25" customHeight="1" thickBot="1" x14ac:dyDescent="0.8">
      <c r="B43" s="409" t="s">
        <v>67</v>
      </c>
      <c r="C43" s="410"/>
      <c r="D43" s="410"/>
      <c r="E43" s="410"/>
      <c r="F43" s="410"/>
      <c r="G43" s="441"/>
      <c r="H43" s="411"/>
      <c r="I43" s="271"/>
      <c r="J43" s="359"/>
      <c r="K43" s="14"/>
      <c r="L43" s="147"/>
      <c r="M43" s="14"/>
      <c r="N43" s="107"/>
      <c r="O43" s="109"/>
      <c r="P43" s="109"/>
      <c r="Q43" s="14"/>
      <c r="R43" s="269"/>
    </row>
    <row r="44" spans="2:18" ht="93.75" customHeight="1" x14ac:dyDescent="0.75">
      <c r="B44" s="442" t="s">
        <v>68</v>
      </c>
      <c r="C44" s="443"/>
      <c r="D44" s="148"/>
      <c r="E44" s="149"/>
      <c r="F44" s="150"/>
      <c r="G44" s="151">
        <f>'Budget prévisionnel'!J43</f>
        <v>0</v>
      </c>
      <c r="H44" s="340"/>
      <c r="I44" s="201"/>
      <c r="J44" s="287">
        <f>H44-G44</f>
        <v>0</v>
      </c>
      <c r="K44" s="14"/>
      <c r="L44" s="146"/>
      <c r="M44" s="155"/>
      <c r="N44" s="107"/>
      <c r="O44" s="109"/>
      <c r="P44" s="109"/>
      <c r="Q44" s="14"/>
      <c r="R44" s="269"/>
    </row>
    <row r="45" spans="2:18" ht="33" customHeight="1" x14ac:dyDescent="0.75">
      <c r="B45" s="424" t="s">
        <v>69</v>
      </c>
      <c r="C45" s="425"/>
      <c r="D45" s="156"/>
      <c r="E45" s="122"/>
      <c r="F45" s="123"/>
      <c r="G45" s="157">
        <f>'Budget prévisionnel'!J44</f>
        <v>0</v>
      </c>
      <c r="H45" s="341"/>
      <c r="I45" s="201"/>
      <c r="J45" s="287">
        <f>H45-G45</f>
        <v>0</v>
      </c>
      <c r="K45" s="14"/>
      <c r="L45" s="14"/>
      <c r="M45" s="14"/>
      <c r="N45" s="107"/>
      <c r="O45" s="109"/>
      <c r="P45" s="109"/>
      <c r="Q45" s="14"/>
      <c r="R45" s="269"/>
    </row>
    <row r="46" spans="2:18" ht="36.75" customHeight="1" thickBot="1" x14ac:dyDescent="0.8">
      <c r="B46" s="426" t="s">
        <v>70</v>
      </c>
      <c r="C46" s="427"/>
      <c r="D46" s="67"/>
      <c r="E46" s="90"/>
      <c r="F46" s="112"/>
      <c r="G46" s="202">
        <f>'Budget prévisionnel'!J45</f>
        <v>0</v>
      </c>
      <c r="H46" s="69"/>
      <c r="I46" s="201"/>
      <c r="J46" s="287">
        <f t="shared" ref="J46" si="8">H46-G46</f>
        <v>0</v>
      </c>
      <c r="K46" s="14"/>
      <c r="L46" s="14"/>
      <c r="M46" s="14"/>
      <c r="N46" s="158"/>
      <c r="O46" s="109"/>
      <c r="P46" s="109"/>
      <c r="Q46" s="14"/>
      <c r="R46" s="269"/>
    </row>
    <row r="47" spans="2:18" ht="97.5" customHeight="1" thickBot="1" x14ac:dyDescent="0.8">
      <c r="B47" s="428" t="s">
        <v>71</v>
      </c>
      <c r="C47" s="429"/>
      <c r="D47" s="429"/>
      <c r="E47" s="430"/>
      <c r="F47" s="159">
        <f>IFERROR(G47/G48,0)</f>
        <v>0</v>
      </c>
      <c r="G47" s="140">
        <f>'Budget prévisionnel'!J46</f>
        <v>0</v>
      </c>
      <c r="H47" s="142">
        <f>SUM(H44:H46)</f>
        <v>0</v>
      </c>
      <c r="I47" s="270"/>
      <c r="J47" s="289">
        <f>H47-G47</f>
        <v>0</v>
      </c>
      <c r="K47" s="14"/>
      <c r="L47" s="14"/>
      <c r="M47" s="14"/>
      <c r="N47" s="158"/>
      <c r="O47" s="109"/>
      <c r="P47" s="109"/>
      <c r="Q47" s="14"/>
      <c r="R47" s="269"/>
    </row>
    <row r="48" spans="2:18" ht="79.75" customHeight="1" thickBot="1" x14ac:dyDescent="0.8">
      <c r="B48" s="418" t="s">
        <v>72</v>
      </c>
      <c r="C48" s="419"/>
      <c r="D48" s="419"/>
      <c r="E48" s="419"/>
      <c r="F48" s="420"/>
      <c r="G48" s="142">
        <f>'Budget prévisionnel'!J47</f>
        <v>0</v>
      </c>
      <c r="H48" s="142">
        <f>H42+H47</f>
        <v>0</v>
      </c>
      <c r="I48" s="270"/>
      <c r="J48" s="290">
        <f>H48-G48</f>
        <v>0</v>
      </c>
      <c r="K48" s="14"/>
      <c r="L48" s="14"/>
      <c r="M48" s="14"/>
      <c r="N48" s="107"/>
      <c r="O48" s="109"/>
      <c r="P48" s="109"/>
      <c r="Q48" s="14"/>
      <c r="R48" s="286" t="str">
        <f>IF(H47&gt;0.2*H48,"Le total des charges indirectes excède 20% du budget global du projet, il s'agira de justifier le montant valorisé auprès de l'Apec","Pas d'alerte sur les charges indirectes")</f>
        <v>Pas d'alerte sur les charges indirectes</v>
      </c>
    </row>
    <row r="49" spans="2:18" ht="28.75" thickBot="1" x14ac:dyDescent="0.8">
      <c r="B49" s="161"/>
      <c r="C49" s="14"/>
      <c r="D49" s="14"/>
      <c r="E49" s="14"/>
      <c r="F49" s="14"/>
      <c r="G49" s="162"/>
      <c r="H49" s="162"/>
      <c r="I49" s="162"/>
      <c r="J49" s="285"/>
      <c r="K49" s="14"/>
      <c r="L49" s="14"/>
      <c r="M49" s="14"/>
      <c r="N49" s="107"/>
      <c r="O49" s="109"/>
      <c r="P49" s="109"/>
      <c r="Q49" s="14"/>
      <c r="R49" s="269"/>
    </row>
    <row r="50" spans="2:18" ht="70.5" customHeight="1" thickBot="1" x14ac:dyDescent="0.8">
      <c r="B50" s="400" t="s">
        <v>57</v>
      </c>
      <c r="C50" s="401"/>
      <c r="D50" s="401"/>
      <c r="E50" s="401"/>
      <c r="F50" s="401"/>
      <c r="G50" s="217" t="s">
        <v>87</v>
      </c>
      <c r="H50" s="218" t="s">
        <v>88</v>
      </c>
      <c r="I50" s="261"/>
      <c r="J50" s="285"/>
      <c r="K50" s="14"/>
      <c r="L50" s="14"/>
      <c r="M50" s="14"/>
      <c r="N50" s="107"/>
      <c r="O50" s="109"/>
      <c r="P50" s="109"/>
      <c r="Q50" s="14"/>
      <c r="R50" s="269"/>
    </row>
    <row r="51" spans="2:18" ht="102" customHeight="1" thickBot="1" x14ac:dyDescent="0.8">
      <c r="B51" s="163" t="s">
        <v>7</v>
      </c>
      <c r="C51" s="221" t="s">
        <v>8</v>
      </c>
      <c r="D51" s="165"/>
      <c r="E51" s="166"/>
      <c r="F51" s="167"/>
      <c r="G51" s="375" t="str">
        <f>'Budget prévisionnel'!J50</f>
        <v>Période 3
(du jj/mm/aaaa au jj/mm/aaaa)</v>
      </c>
      <c r="H51" s="376" t="str">
        <f>G51</f>
        <v>Période 3
(du jj/mm/aaaa au jj/mm/aaaa)</v>
      </c>
      <c r="I51" s="272"/>
      <c r="J51" s="285"/>
      <c r="K51" s="14"/>
      <c r="L51" s="14"/>
      <c r="M51" s="14"/>
      <c r="N51" s="107"/>
      <c r="O51" s="109"/>
      <c r="P51" s="109"/>
      <c r="Q51" s="14"/>
      <c r="R51" s="269"/>
    </row>
    <row r="52" spans="2:18" ht="117.75" customHeight="1" thickBot="1" x14ac:dyDescent="0.8">
      <c r="B52" s="404">
        <v>86</v>
      </c>
      <c r="C52" s="169" t="s">
        <v>73</v>
      </c>
      <c r="D52" s="170"/>
      <c r="E52" s="171"/>
      <c r="F52" s="171"/>
      <c r="G52" s="172"/>
      <c r="H52" s="172"/>
      <c r="J52" s="273"/>
      <c r="K52" s="14"/>
      <c r="L52" s="14"/>
      <c r="M52" s="14"/>
      <c r="N52" s="107"/>
      <c r="O52" s="109"/>
      <c r="P52" s="109"/>
      <c r="Q52" s="14"/>
      <c r="R52" s="269"/>
    </row>
    <row r="53" spans="2:18" ht="36" customHeight="1" x14ac:dyDescent="0.75">
      <c r="B53" s="404"/>
      <c r="C53" s="127" t="s">
        <v>74</v>
      </c>
      <c r="D53" s="112"/>
      <c r="E53" s="176"/>
      <c r="F53" s="176"/>
      <c r="G53" s="100">
        <f>'Budget prévisionnel'!J52</f>
        <v>0</v>
      </c>
      <c r="H53" s="219"/>
      <c r="I53" s="274"/>
      <c r="J53" s="293">
        <f>H53-G53</f>
        <v>0</v>
      </c>
      <c r="K53" s="14"/>
      <c r="L53" s="14"/>
      <c r="M53" s="14"/>
      <c r="N53" s="107"/>
      <c r="O53" s="109"/>
      <c r="P53" s="109"/>
      <c r="Q53" s="14"/>
      <c r="R53" s="269"/>
    </row>
    <row r="54" spans="2:18" ht="59.25" customHeight="1" x14ac:dyDescent="0.75">
      <c r="B54" s="404"/>
      <c r="C54" s="181" t="s">
        <v>75</v>
      </c>
      <c r="D54" s="112"/>
      <c r="E54" s="176"/>
      <c r="F54" s="176"/>
      <c r="G54" s="100">
        <f>'Budget prévisionnel'!J53</f>
        <v>0</v>
      </c>
      <c r="H54" s="219"/>
      <c r="I54" s="274"/>
      <c r="J54" s="294">
        <f>H54-G54</f>
        <v>0</v>
      </c>
      <c r="K54" s="14"/>
      <c r="L54" s="14"/>
      <c r="M54" s="14"/>
      <c r="N54" s="107"/>
      <c r="O54" s="109"/>
      <c r="P54" s="109"/>
      <c r="Q54" s="14"/>
      <c r="R54" s="269"/>
    </row>
    <row r="55" spans="2:18" ht="37.5" customHeight="1" x14ac:dyDescent="0.75">
      <c r="B55" s="404"/>
      <c r="C55" s="132" t="s">
        <v>76</v>
      </c>
      <c r="D55" s="112"/>
      <c r="E55" s="176"/>
      <c r="F55" s="176"/>
      <c r="G55" s="100">
        <f>'Budget prévisionnel'!J54</f>
        <v>0</v>
      </c>
      <c r="H55" s="219"/>
      <c r="I55" s="274"/>
      <c r="J55" s="294">
        <f>H55-G55</f>
        <v>0</v>
      </c>
      <c r="K55" s="14"/>
      <c r="L55" s="14"/>
      <c r="M55" s="14"/>
      <c r="N55" s="107"/>
      <c r="O55" s="109"/>
      <c r="P55" s="109"/>
      <c r="Q55" s="14"/>
      <c r="R55" s="269"/>
    </row>
    <row r="56" spans="2:18" ht="36" customHeight="1" thickBot="1" x14ac:dyDescent="0.8">
      <c r="B56" s="405"/>
      <c r="C56" s="134" t="s">
        <v>77</v>
      </c>
      <c r="D56" s="182"/>
      <c r="E56" s="183"/>
      <c r="F56" s="183"/>
      <c r="G56" s="140">
        <f>'Budget prévisionnel'!J55</f>
        <v>0</v>
      </c>
      <c r="H56" s="220"/>
      <c r="I56" s="274"/>
      <c r="J56" s="295">
        <f>H56-G56</f>
        <v>0</v>
      </c>
      <c r="K56" s="14"/>
      <c r="L56" s="14"/>
      <c r="M56" s="14"/>
      <c r="N56" s="107"/>
      <c r="O56" s="109"/>
      <c r="P56" s="109"/>
      <c r="Q56" s="14"/>
      <c r="R56" s="269"/>
    </row>
    <row r="57" spans="2:18" ht="48.75" customHeight="1" thickBot="1" x14ac:dyDescent="0.8">
      <c r="B57" s="188"/>
      <c r="C57" s="189"/>
      <c r="D57" s="189"/>
      <c r="E57" s="189"/>
      <c r="F57" s="189"/>
      <c r="G57" s="190"/>
      <c r="H57" s="190"/>
      <c r="I57" s="190"/>
      <c r="J57" s="192"/>
      <c r="K57" s="189"/>
      <c r="L57" s="189"/>
      <c r="M57" s="189"/>
      <c r="N57" s="192"/>
      <c r="O57" s="194"/>
      <c r="P57" s="194"/>
      <c r="Q57" s="189"/>
      <c r="R57" s="275"/>
    </row>
    <row r="58" spans="2:18" ht="3.65" customHeight="1" x14ac:dyDescent="0.45"/>
    <row r="64" spans="2:18" x14ac:dyDescent="0.45">
      <c r="B64" s="2"/>
      <c r="C64" s="2"/>
      <c r="D64" s="2"/>
      <c r="E64" s="2"/>
      <c r="F64" s="2"/>
      <c r="G64" s="11"/>
      <c r="H64" s="11"/>
      <c r="I64" s="11"/>
      <c r="J64" s="6"/>
    </row>
    <row r="65" spans="10:10" x14ac:dyDescent="0.45">
      <c r="J65" s="6"/>
    </row>
    <row r="66" spans="10:10" x14ac:dyDescent="0.45">
      <c r="J66" s="6"/>
    </row>
    <row r="67" spans="10:10" x14ac:dyDescent="0.45">
      <c r="J67" s="6"/>
    </row>
  </sheetData>
  <mergeCells count="40">
    <mergeCell ref="B7:H7"/>
    <mergeCell ref="L7:P7"/>
    <mergeCell ref="E2:H2"/>
    <mergeCell ref="D3:H3"/>
    <mergeCell ref="B4:C4"/>
    <mergeCell ref="D4:H4"/>
    <mergeCell ref="B6:P6"/>
    <mergeCell ref="B8:H8"/>
    <mergeCell ref="L8:P8"/>
    <mergeCell ref="B9:B10"/>
    <mergeCell ref="C9:C10"/>
    <mergeCell ref="D9:D10"/>
    <mergeCell ref="E9:E10"/>
    <mergeCell ref="F9:F10"/>
    <mergeCell ref="L9:L10"/>
    <mergeCell ref="M9:M10"/>
    <mergeCell ref="N9:N10"/>
    <mergeCell ref="B35:B37"/>
    <mergeCell ref="L36:P36"/>
    <mergeCell ref="L37:L40"/>
    <mergeCell ref="B11:B14"/>
    <mergeCell ref="L13:L24"/>
    <mergeCell ref="B15:B20"/>
    <mergeCell ref="B21:B27"/>
    <mergeCell ref="L25:L27"/>
    <mergeCell ref="B28:B30"/>
    <mergeCell ref="B31:B34"/>
    <mergeCell ref="C32:C34"/>
    <mergeCell ref="L32:P32"/>
    <mergeCell ref="L33:M33"/>
    <mergeCell ref="L34:M34"/>
    <mergeCell ref="B48:F48"/>
    <mergeCell ref="B50:F50"/>
    <mergeCell ref="B52:B56"/>
    <mergeCell ref="B42:E42"/>
    <mergeCell ref="B43:H43"/>
    <mergeCell ref="B44:C44"/>
    <mergeCell ref="B45:C45"/>
    <mergeCell ref="B46:C46"/>
    <mergeCell ref="B47:E47"/>
  </mergeCells>
  <conditionalFormatting sqref="H14:I14">
    <cfRule type="containsText" dxfId="15" priority="16" operator="containsText" text="erreur">
      <formula>NOT(ISERROR(SEARCH("erreur",H14)))</formula>
    </cfRule>
  </conditionalFormatting>
  <conditionalFormatting sqref="J10:J11">
    <cfRule type="containsText" dxfId="14" priority="8" operator="containsText" text="ok">
      <formula>NOT(ISERROR(SEARCH("ok",J10)))</formula>
    </cfRule>
    <cfRule type="containsText" dxfId="13" priority="9" operator="containsText" text="erreur">
      <formula>NOT(ISERROR(SEARCH("erreur",J10)))</formula>
    </cfRule>
  </conditionalFormatting>
  <conditionalFormatting sqref="K1">
    <cfRule type="containsText" dxfId="12" priority="14" operator="containsText" text="ok">
      <formula>NOT(ISERROR(SEARCH("ok",K1)))</formula>
    </cfRule>
    <cfRule type="containsText" dxfId="11" priority="15" operator="containsText" text="erreur">
      <formula>NOT(ISERROR(SEARCH("erreur",K1)))</formula>
    </cfRule>
  </conditionalFormatting>
  <conditionalFormatting sqref="R1:R9 R11:R24 R26:R31 R38:R40 R58:R1048576">
    <cfRule type="containsText" dxfId="10" priority="10" operator="containsText" text="élevé">
      <formula>NOT(ISERROR(SEARCH("élevé",R1)))</formula>
    </cfRule>
    <cfRule type="containsText" dxfId="9" priority="11" operator="containsText" text="plan">
      <formula>NOT(ISERROR(SEARCH("plan",R1)))</formula>
    </cfRule>
    <cfRule type="containsText" dxfId="8" priority="12" operator="containsText" text="ok">
      <formula>NOT(ISERROR(SEARCH("ok",R1)))</formula>
    </cfRule>
    <cfRule type="containsText" dxfId="7" priority="13" operator="containsText" text="erreur">
      <formula>NOT(ISERROR(SEARCH("erreur",R1)))</formula>
    </cfRule>
  </conditionalFormatting>
  <conditionalFormatting sqref="R10">
    <cfRule type="containsText" dxfId="6" priority="6" operator="containsText" text="ok">
      <formula>NOT(ISERROR(SEARCH("ok",R10)))</formula>
    </cfRule>
    <cfRule type="containsText" dxfId="5" priority="7" operator="containsText" text="erreur">
      <formula>NOT(ISERROR(SEARCH("erreur",R10)))</formula>
    </cfRule>
  </conditionalFormatting>
  <conditionalFormatting sqref="R33:R35">
    <cfRule type="containsText" dxfId="4" priority="2" operator="containsText" text="élevé">
      <formula>NOT(ISERROR(SEARCH("élevé",R33)))</formula>
    </cfRule>
    <cfRule type="containsText" dxfId="3" priority="3" operator="containsText" text="plan">
      <formula>NOT(ISERROR(SEARCH("plan",R33)))</formula>
    </cfRule>
    <cfRule type="containsText" dxfId="2" priority="4" operator="containsText" text="ok">
      <formula>NOT(ISERROR(SEARCH("ok",R33)))</formula>
    </cfRule>
    <cfRule type="containsText" dxfId="1" priority="5" operator="containsText" text="erreur">
      <formula>NOT(ISERROR(SEARCH("erreur",R33)))</formula>
    </cfRule>
  </conditionalFormatting>
  <conditionalFormatting sqref="R35">
    <cfRule type="containsText" dxfId="0" priority="1" operator="containsText" text="ok">
      <formula>NOT(ISERROR(SEARCH("ok",R35)))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5b1e4c-37f7-4c38-9021-f20aa722174b">
      <Terms xmlns="http://schemas.microsoft.com/office/infopath/2007/PartnerControls"/>
    </lcf76f155ced4ddcb4097134ff3c332f>
    <TaxCatchAll xmlns="fcdbe1fc-d46c-490e-988f-d199a5e2fd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40F073222F6D4F9933EEC6FD918E54" ma:contentTypeVersion="17" ma:contentTypeDescription="Crée un document." ma:contentTypeScope="" ma:versionID="d537dade5b2c3140bb4c041ef259603e">
  <xsd:schema xmlns:xsd="http://www.w3.org/2001/XMLSchema" xmlns:xs="http://www.w3.org/2001/XMLSchema" xmlns:p="http://schemas.microsoft.com/office/2006/metadata/properties" xmlns:ns2="625b1e4c-37f7-4c38-9021-f20aa722174b" xmlns:ns3="fcdbe1fc-d46c-490e-988f-d199a5e2fd08" targetNamespace="http://schemas.microsoft.com/office/2006/metadata/properties" ma:root="true" ma:fieldsID="6f2e219bdaeaf6e0a0c16bb60323e7de" ns2:_="" ns3:_="">
    <xsd:import namespace="625b1e4c-37f7-4c38-9021-f20aa722174b"/>
    <xsd:import namespace="fcdbe1fc-d46c-490e-988f-d199a5e2f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b1e4c-37f7-4c38-9021-f20aa7221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8a3efe9-ef8e-4a93-85ac-6fb832f8d9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be1fc-d46c-490e-988f-d199a5e2fd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8d9688-0f10-4907-8539-8fcfe1d49d78}" ma:internalName="TaxCatchAll" ma:showField="CatchAllData" ma:web="fcdbe1fc-d46c-490e-988f-d199a5e2f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5A637A-A7E0-494E-9211-B41B0BADC539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3065ee9c-35de-4a44-8ee0-97bc7bb134c5"/>
    <ds:schemaRef ds:uri="http://schemas.microsoft.com/office/infopath/2007/PartnerControls"/>
    <ds:schemaRef ds:uri="http://schemas.openxmlformats.org/package/2006/metadata/core-properties"/>
    <ds:schemaRef ds:uri="7222d73d-5c8f-496e-8b39-4213a23fca6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0D32F3A-0C73-491B-AEE6-3EC39F8993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586401-87AD-4853-BD4A-F8946C81F3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prévisionnel</vt:lpstr>
      <vt:lpstr>Bilan période 1</vt:lpstr>
      <vt:lpstr>Bilan période 2</vt:lpstr>
      <vt:lpstr>Bilan période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LE-MAILLOUX</dc:creator>
  <cp:keywords/>
  <dc:description/>
  <cp:lastModifiedBy>Laura LE-MAILLOUX</cp:lastModifiedBy>
  <cp:revision/>
  <cp:lastPrinted>2023-12-13T16:00:29Z</cp:lastPrinted>
  <dcterms:created xsi:type="dcterms:W3CDTF">2023-11-27T15:52:13Z</dcterms:created>
  <dcterms:modified xsi:type="dcterms:W3CDTF">2025-11-20T13:22:49Z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0x0101008140F073222F6D4F9933EEC6FD918E54</vt:lpwstr>
  </property>
  <property fmtid="{D5CDD505-2E9C-101B-9397-08002B2CF9AE}" pid="3" name="MediaServiceImageTags">
    <vt:lpwstr/>
  </property>
</Properties>
</file>